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508"/>
  </bookViews>
  <sheets>
    <sheet name="Info" sheetId="1" r:id="rId1"/>
    <sheet name="Grunddaten" sheetId="2" r:id="rId2"/>
    <sheet name="Eingabetabelle" sheetId="3" r:id="rId3"/>
    <sheet name="Tabelle1" sheetId="4" r:id="rId4"/>
    <sheet name="Tabelle2" sheetId="5" r:id="rId5"/>
    <sheet name="ORG_Tabelle3" sheetId="6" state="hidden" r:id="rId6"/>
    <sheet name="Tabelle3" sheetId="7" r:id="rId7"/>
    <sheet name="ORG_Tabelle4" sheetId="8" state="hidden" r:id="rId8"/>
    <sheet name="Tabelle4" sheetId="9" r:id="rId9"/>
    <sheet name="Hoechstbetraege" sheetId="10" r:id="rId10"/>
  </sheets>
  <definedNames>
    <definedName name="CHK_ERG">Grunddaten!$G$237</definedName>
    <definedName name="CHK_ERG1">Grunddaten!$G$239</definedName>
    <definedName name="CHK_ERG2">Grunddaten!$G$242</definedName>
    <definedName name="CHK_LISTE">Grunddaten!$D$249</definedName>
    <definedName name="E_DruckBereich">Eingabetabelle!$B$2:$R$70</definedName>
    <definedName name="E_DruckOpt">Eingabetabelle!$B$10:$B$68</definedName>
    <definedName name="E_WdhZeile">Eingabetabelle!$B$2:$B$8</definedName>
    <definedName name="EB_Hoechstbetraege">Hoechstbetraege!$C$9:$K$75</definedName>
    <definedName name="ES_IDNR_STNR_EINZEILIG">Grunddaten!$D$4</definedName>
    <definedName name="ES_INHALTSADRESSAT_XXVNXXX">Grunddaten!$D$3</definedName>
    <definedName name="G_DATENeXt01">Grunddaten!$B$211:$B$225</definedName>
    <definedName name="G_DATENeXt02">Grunddaten!$D$237:$D$237</definedName>
    <definedName name="G_DATENeXt03">Grunddaten!$D$239:$D$240</definedName>
    <definedName name="G_DATENeXt04">Grunddaten!$D$242:$D$243</definedName>
    <definedName name="G_DATENeXt05">Grunddaten!$D$245:$D$247</definedName>
    <definedName name="G_DruckBereich">Grunddaten!$B$2:$D$16</definedName>
    <definedName name="G_KopfFussZeileXt01">Grunddaten!$D$202:$D$207</definedName>
    <definedName name="G_KopfZeilenAuswahl">Grunddaten!$D$211:$E$225</definedName>
    <definedName name="G_XANLAGE">Grunddaten!$E$209</definedName>
    <definedName name="G_XBP">Grunddaten!$D$209</definedName>
    <definedName name="G_XVERSION">Info!$B$4</definedName>
    <definedName name="G_XVORDRUCK">Info!$E$4</definedName>
    <definedName name="H_DruckBereich">Hoechstbetraege!$B$2:$K$75</definedName>
    <definedName name="H_WdhZeile">Hoechstbetraege!$B$2:$B$8</definedName>
    <definedName name="I_DruckBereich01">Info!$B$2:$F$52</definedName>
    <definedName name="I_DruckBereich02">Info!$B$53:$F$90</definedName>
    <definedName name="R_DEBUGMODUS">Grunddaten!$D$231</definedName>
    <definedName name="R_ENTWICKLUNG">Grunddaten!$D$229</definedName>
    <definedName name="R_KEYHANDLER00">Grunddaten!$A$1</definedName>
    <definedName name="R_KEYHANDLER02">Hoechstbetraege!$A$1</definedName>
    <definedName name="R_KEYHANDLER03">Eingabetabelle!$A$1</definedName>
    <definedName name="R_KONFIGBEREICH01">Info!$B$189:$B$194</definedName>
    <definedName name="R_KONFIGBEREICH02">Grunddaten!$B$199:$B$257</definedName>
    <definedName name="R_KONFIGBEREICH03">Eingabetabelle!$B$198:$B$208</definedName>
    <definedName name="R_KONFIGBEREICH04">Tabelle1!$B$197:$B$204</definedName>
    <definedName name="R_KONFIGBEREICH05">Tabelle2!$B$197:$B$204</definedName>
    <definedName name="R_KONFIGBEREICH06">ORG_Tabelle3!$B$1:$B$6</definedName>
    <definedName name="R_KONFIGBEREICH07">Tabelle3!$B$197:$B$206</definedName>
    <definedName name="R_KONFIGBEREICH08">ORG_Tabelle4!$B$1:$B$6</definedName>
    <definedName name="R_KONFIGBEREICH09">Tabelle4!$B$197:$B$206</definedName>
    <definedName name="R_KONFIGBEREICH10">Hoechstbetraege!$B$177:$B$184</definedName>
    <definedName name="R_OPTBEREICHeXt01">Info!$C$192</definedName>
    <definedName name="R_OPTBEREICHeXt02">Grunddaten!$D$254:$D$255</definedName>
    <definedName name="R_OPTBEREICHeXt03">Eingabetabelle!$E$201:$E$203</definedName>
    <definedName name="R_OPTBEREICHeXt04">Tabelle1!$E$200:$E$202</definedName>
    <definedName name="R_OPTBEREICHeXt05">Tabelle2!$E$200:$E$202</definedName>
    <definedName name="R_OPTBEREICHeXt06">Tabelle3!$E$200:$E$202</definedName>
    <definedName name="R_OPTBEREICHeXt07">Tabelle4!$E$200:$E$202</definedName>
    <definedName name="R_OPTBEREICHeXt08">Hoechstbetraege!$E$180:$E$181</definedName>
    <definedName name="R_TABELLEN01">ORG_Tabelle3!$J$4</definedName>
    <definedName name="R_TABELLEN01_cPy_">Tabelle3!$E$204</definedName>
    <definedName name="R_TABELLEN02">ORG_Tabelle4!$J$4</definedName>
    <definedName name="R_TABELLEN02_cPy_">Tabelle4!$E$204</definedName>
    <definedName name="R_TABELLEN03">Eingabetabelle!$E$207</definedName>
    <definedName name="R_TABELLEN04">Hoechstbetraege!$E$183</definedName>
    <definedName name="SP_FREIBT">Tabelle4!$L$202</definedName>
    <definedName name="ST_RC">Grunddaten!$D$227</definedName>
    <definedName name="ST_TVSLINK">Grunddaten!$D$233</definedName>
    <definedName name="T_DruckBereich">Tabelle1!$B$2:$L$72</definedName>
    <definedName name="T_DruckOpt">Tabelle1!$B$9:$B$68</definedName>
    <definedName name="T_WdhZeile">Tabelle1!$B$2:$B$8</definedName>
    <definedName name="U_DruckBereich">Tabelle2!$B$2:$R$72</definedName>
    <definedName name="U_DruckOpt">Tabelle2!$B$9:$B$68</definedName>
    <definedName name="U_WdhZeile">Tabelle2!$B$2:$B$8</definedName>
    <definedName name="V_DruckBereich">Tabelle3!$B$2:$T$72</definedName>
    <definedName name="V_DruckOpt">Tabelle3!$B$9:$B$68</definedName>
    <definedName name="V_WdhZeile">Tabelle3!$B$2:$B$8</definedName>
    <definedName name="W_DruckBereich">Tabelle4!$B$2:$V$72</definedName>
    <definedName name="W_DruckOpt">Tabelle4!$B$9:$B$68</definedName>
    <definedName name="W_WdhZeile">Tabelle4!$B$2:$B$8</definedName>
    <definedName name="X_BEDINGUNG01">Eingabetabelle!$D$205</definedName>
    <definedName name="X_BEDINGUNG02">Eingabetabelle!$J$205</definedName>
    <definedName name="X_EINBLEND01">Eingabetabelle!$G$7:$G$20</definedName>
    <definedName name="X_EINBLEND02">Eingabetabelle!$H$7:$H$20</definedName>
  </definedNames>
  <calcPr calcId="145621"/>
</workbook>
</file>

<file path=xl/calcChain.xml><?xml version="1.0" encoding="utf-8"?>
<calcChain xmlns="http://schemas.openxmlformats.org/spreadsheetml/2006/main">
  <c r="H6" i="3" l="1"/>
  <c r="I6" i="3"/>
  <c r="I7" i="3"/>
  <c r="J6" i="3"/>
  <c r="L6" i="3"/>
  <c r="L7" i="3"/>
  <c r="N6" i="3"/>
  <c r="P6" i="3"/>
  <c r="R6" i="3"/>
  <c r="P7" i="3"/>
  <c r="R7" i="3"/>
  <c r="D9" i="3"/>
  <c r="N9" i="3"/>
  <c r="E9" i="3" s="1"/>
  <c r="O9" i="3"/>
  <c r="B10" i="3"/>
  <c r="Z12" i="3"/>
  <c r="D205" i="3"/>
  <c r="J205" i="3"/>
  <c r="D204" i="2"/>
  <c r="D249" i="2"/>
  <c r="F69" i="10"/>
  <c r="F70" i="10"/>
  <c r="F71" i="10"/>
  <c r="F72" i="10"/>
  <c r="F73" i="10"/>
  <c r="F74" i="10"/>
  <c r="D75" i="10"/>
  <c r="F75" i="10"/>
  <c r="B9" i="4"/>
  <c r="B9" i="5"/>
  <c r="B9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B9" i="9"/>
  <c r="L9" i="9" s="1"/>
  <c r="O9" i="9"/>
  <c r="P9" i="9" s="1"/>
  <c r="K9" i="9"/>
  <c r="G51" i="9"/>
  <c r="I51" i="9"/>
  <c r="G52" i="9"/>
  <c r="I52" i="9"/>
  <c r="G53" i="9"/>
  <c r="I53" i="9"/>
  <c r="G54" i="9"/>
  <c r="I54" i="9"/>
  <c r="G55" i="9"/>
  <c r="I55" i="9"/>
  <c r="G56" i="9"/>
  <c r="I56" i="9"/>
  <c r="G57" i="9"/>
  <c r="I57" i="9"/>
  <c r="G58" i="9"/>
  <c r="I58" i="9"/>
  <c r="G59" i="9"/>
  <c r="I59" i="9"/>
  <c r="G60" i="9"/>
  <c r="I60" i="9"/>
  <c r="G61" i="9"/>
  <c r="I61" i="9"/>
  <c r="G62" i="9"/>
  <c r="I62" i="9"/>
  <c r="G63" i="9"/>
  <c r="I63" i="9"/>
  <c r="G64" i="9"/>
  <c r="I64" i="9"/>
  <c r="G65" i="9"/>
  <c r="I65" i="9"/>
  <c r="G66" i="9"/>
  <c r="I66" i="9"/>
  <c r="G67" i="9"/>
  <c r="I67" i="9"/>
  <c r="G68" i="9"/>
  <c r="I68" i="9"/>
  <c r="I13" i="9"/>
  <c r="I15" i="9"/>
  <c r="I16" i="9"/>
  <c r="G16" i="9"/>
  <c r="I18" i="9"/>
  <c r="G17" i="9"/>
  <c r="G22" i="9"/>
  <c r="G35" i="9"/>
  <c r="G38" i="7"/>
  <c r="I40" i="9"/>
  <c r="G46" i="7"/>
  <c r="G40" i="9"/>
  <c r="I35" i="9"/>
  <c r="G41" i="7"/>
  <c r="G39" i="9"/>
  <c r="G21" i="9"/>
  <c r="I21" i="9"/>
  <c r="G14" i="9"/>
  <c r="G13" i="9"/>
  <c r="G15" i="9"/>
  <c r="G10" i="7"/>
  <c r="I9" i="3"/>
  <c r="G49" i="9"/>
  <c r="I49" i="9"/>
  <c r="G47" i="7"/>
  <c r="I42" i="9"/>
  <c r="G42" i="9"/>
  <c r="I48" i="9"/>
  <c r="G48" i="9"/>
  <c r="G48" i="7"/>
  <c r="G43" i="7"/>
  <c r="G39" i="7"/>
  <c r="I45" i="9"/>
  <c r="I43" i="9"/>
  <c r="G42" i="7"/>
  <c r="G45" i="9"/>
  <c r="G43" i="9"/>
  <c r="I41" i="9"/>
  <c r="I38" i="9"/>
  <c r="G38" i="9"/>
  <c r="I37" i="9"/>
  <c r="G37" i="9"/>
  <c r="G32" i="9"/>
  <c r="I24" i="9"/>
  <c r="G24" i="9"/>
  <c r="G25" i="7"/>
  <c r="G26" i="7"/>
  <c r="G37" i="7"/>
  <c r="G41" i="9"/>
  <c r="G35" i="7"/>
  <c r="E9" i="5"/>
  <c r="G11" i="9"/>
  <c r="I11" i="9"/>
  <c r="I12" i="9"/>
  <c r="G12" i="9"/>
  <c r="G14" i="7"/>
  <c r="G15" i="7"/>
  <c r="G18" i="7"/>
  <c r="G21" i="7"/>
  <c r="J9" i="3"/>
  <c r="K9" i="3" s="1"/>
  <c r="G20" i="7"/>
  <c r="G20" i="9"/>
  <c r="I20" i="9"/>
  <c r="G19" i="7"/>
  <c r="G45" i="7"/>
  <c r="G44" i="7"/>
  <c r="G47" i="9"/>
  <c r="I47" i="9"/>
  <c r="G28" i="7"/>
  <c r="G36" i="7"/>
  <c r="I31" i="9"/>
  <c r="G31" i="9"/>
  <c r="I36" i="9"/>
  <c r="G36" i="9"/>
  <c r="G40" i="7"/>
  <c r="G27" i="7"/>
  <c r="G29" i="7"/>
  <c r="G31" i="7"/>
  <c r="I34" i="9"/>
  <c r="G34" i="9"/>
  <c r="G23" i="7"/>
  <c r="G23" i="9"/>
  <c r="I23" i="9"/>
  <c r="I27" i="9"/>
  <c r="G27" i="9"/>
  <c r="G50" i="7"/>
  <c r="G44" i="9"/>
  <c r="I44" i="9"/>
  <c r="G19" i="9"/>
  <c r="G11" i="7"/>
  <c r="I22" i="9"/>
  <c r="G13" i="7"/>
  <c r="G32" i="7"/>
  <c r="G18" i="9"/>
  <c r="I17" i="9"/>
  <c r="G16" i="7"/>
  <c r="G22" i="7"/>
  <c r="I14" i="9"/>
  <c r="I19" i="9"/>
  <c r="L9" i="3"/>
  <c r="E9" i="4"/>
  <c r="U9" i="9"/>
  <c r="C9" i="9"/>
  <c r="C9" i="7"/>
  <c r="D9" i="7" s="1"/>
  <c r="G33" i="7"/>
  <c r="I32" i="9"/>
  <c r="I28" i="9"/>
  <c r="I39" i="9"/>
  <c r="G34" i="7"/>
  <c r="G28" i="9"/>
  <c r="I29" i="9"/>
  <c r="G29" i="9"/>
  <c r="G26" i="9"/>
  <c r="I26" i="9"/>
  <c r="G24" i="7"/>
  <c r="G30" i="7"/>
  <c r="G17" i="7"/>
  <c r="I50" i="9"/>
  <c r="G50" i="9"/>
  <c r="G30" i="9"/>
  <c r="I30" i="9"/>
  <c r="G10" i="9"/>
  <c r="I10" i="9"/>
  <c r="G12" i="7"/>
  <c r="G9" i="7"/>
  <c r="H9" i="7"/>
  <c r="G9" i="9"/>
  <c r="H9" i="9" s="1"/>
  <c r="I9" i="9"/>
  <c r="J9" i="9"/>
  <c r="P9" i="3"/>
  <c r="R9" i="3" s="1"/>
  <c r="M9" i="3"/>
  <c r="E9" i="7"/>
  <c r="D9" i="9"/>
  <c r="E9" i="9"/>
  <c r="M9" i="9" s="1"/>
  <c r="N9" i="9" s="1"/>
  <c r="F9" i="4"/>
  <c r="I33" i="9"/>
  <c r="G33" i="9"/>
  <c r="G25" i="9"/>
  <c r="I25" i="9"/>
  <c r="I46" i="9"/>
  <c r="G46" i="9"/>
  <c r="G49" i="7"/>
  <c r="Q9" i="9"/>
  <c r="R9" i="9"/>
  <c r="S9" i="9"/>
  <c r="F9" i="9"/>
  <c r="D10" i="3" l="1"/>
  <c r="N10" i="3"/>
  <c r="O10" i="3" s="1"/>
  <c r="F9" i="7"/>
  <c r="V9" i="9"/>
  <c r="T9" i="9"/>
  <c r="L9" i="5"/>
  <c r="K9" i="5"/>
  <c r="C9" i="5"/>
  <c r="D9" i="5"/>
  <c r="F9" i="5"/>
  <c r="Q9" i="3"/>
  <c r="G9" i="4"/>
  <c r="B10" i="4" s="1"/>
  <c r="C9" i="4"/>
  <c r="D9" i="4" s="1"/>
  <c r="H9" i="4"/>
  <c r="M9" i="7"/>
  <c r="N9" i="7"/>
  <c r="B10" i="9"/>
  <c r="G10" i="4" l="1"/>
  <c r="H10" i="4" s="1"/>
  <c r="B11" i="4"/>
  <c r="C10" i="4"/>
  <c r="D10" i="4"/>
  <c r="B11" i="3"/>
  <c r="E10" i="3"/>
  <c r="K9" i="4"/>
  <c r="I9" i="4"/>
  <c r="G9" i="5"/>
  <c r="I9" i="7"/>
  <c r="B10" i="7"/>
  <c r="O10" i="9"/>
  <c r="C10" i="9"/>
  <c r="D10" i="9" s="1"/>
  <c r="J10" i="9"/>
  <c r="H10" i="9"/>
  <c r="B10" i="5"/>
  <c r="K10" i="9" l="1"/>
  <c r="B11" i="9"/>
  <c r="J9" i="7"/>
  <c r="S9" i="7"/>
  <c r="O9" i="7"/>
  <c r="P9" i="7" s="1"/>
  <c r="K9" i="7"/>
  <c r="L9" i="7" s="1"/>
  <c r="I9" i="5"/>
  <c r="Q9" i="5"/>
  <c r="M9" i="5"/>
  <c r="N9" i="5" s="1"/>
  <c r="H9" i="5"/>
  <c r="J9" i="5"/>
  <c r="K10" i="5"/>
  <c r="L10" i="5"/>
  <c r="C10" i="5"/>
  <c r="D10" i="5"/>
  <c r="O9" i="5"/>
  <c r="L9" i="4"/>
  <c r="J9" i="4"/>
  <c r="P10" i="9"/>
  <c r="G11" i="4"/>
  <c r="B12" i="4"/>
  <c r="H11" i="4"/>
  <c r="Q9" i="7"/>
  <c r="E10" i="5"/>
  <c r="E10" i="4"/>
  <c r="E10" i="9"/>
  <c r="S10" i="9" s="1"/>
  <c r="E10" i="7"/>
  <c r="I10" i="3"/>
  <c r="C10" i="7"/>
  <c r="D10" i="7" s="1"/>
  <c r="N10" i="7"/>
  <c r="M10" i="7"/>
  <c r="B11" i="7"/>
  <c r="H10" i="7"/>
  <c r="F10" i="7"/>
  <c r="O11" i="3"/>
  <c r="D11" i="3"/>
  <c r="N11" i="3"/>
  <c r="B12" i="3" s="1"/>
  <c r="T10" i="9" l="1"/>
  <c r="V10" i="9"/>
  <c r="N12" i="3"/>
  <c r="E12" i="3" s="1"/>
  <c r="B13" i="3"/>
  <c r="O12" i="3"/>
  <c r="D12" i="3"/>
  <c r="I10" i="4"/>
  <c r="K10" i="4"/>
  <c r="F10" i="4"/>
  <c r="B13" i="4"/>
  <c r="G12" i="4"/>
  <c r="H12" i="4"/>
  <c r="G10" i="5"/>
  <c r="O10" i="5"/>
  <c r="E11" i="3"/>
  <c r="C11" i="7"/>
  <c r="M11" i="7"/>
  <c r="N11" i="7" s="1"/>
  <c r="B12" i="7"/>
  <c r="D11" i="7"/>
  <c r="H11" i="7"/>
  <c r="I10" i="7"/>
  <c r="R9" i="7"/>
  <c r="T9" i="7"/>
  <c r="F10" i="5"/>
  <c r="O11" i="9"/>
  <c r="B12" i="9"/>
  <c r="J11" i="9"/>
  <c r="H11" i="9"/>
  <c r="C11" i="9"/>
  <c r="D11" i="9" s="1"/>
  <c r="L10" i="3"/>
  <c r="J10" i="3"/>
  <c r="K10" i="3" s="1"/>
  <c r="M10" i="9"/>
  <c r="Q10" i="9"/>
  <c r="R10" i="9" s="1"/>
  <c r="F10" i="9"/>
  <c r="R9" i="5"/>
  <c r="P9" i="5"/>
  <c r="B11" i="5"/>
  <c r="U10" i="9"/>
  <c r="N10" i="9"/>
  <c r="L10" i="9"/>
  <c r="E12" i="9" l="1"/>
  <c r="E12" i="4"/>
  <c r="E12" i="7"/>
  <c r="E12" i="5"/>
  <c r="C12" i="4"/>
  <c r="D12" i="4" s="1"/>
  <c r="I12" i="3"/>
  <c r="O12" i="9"/>
  <c r="J12" i="9"/>
  <c r="C12" i="9"/>
  <c r="D12" i="9"/>
  <c r="F12" i="9"/>
  <c r="H12" i="9"/>
  <c r="G13" i="4"/>
  <c r="B14" i="4" s="1"/>
  <c r="K11" i="9"/>
  <c r="P11" i="9"/>
  <c r="L11" i="5"/>
  <c r="B12" i="5"/>
  <c r="K11" i="5"/>
  <c r="C11" i="5"/>
  <c r="D11" i="5" s="1"/>
  <c r="F11" i="5"/>
  <c r="L10" i="4"/>
  <c r="J10" i="4"/>
  <c r="S10" i="7"/>
  <c r="L10" i="7"/>
  <c r="J10" i="7"/>
  <c r="Q10" i="5"/>
  <c r="H10" i="5"/>
  <c r="N12" i="7"/>
  <c r="M12" i="7"/>
  <c r="B13" i="7"/>
  <c r="F12" i="7"/>
  <c r="D12" i="7"/>
  <c r="H12" i="7"/>
  <c r="C12" i="7"/>
  <c r="R10" i="5"/>
  <c r="P10" i="5"/>
  <c r="M10" i="5"/>
  <c r="N10" i="5" s="1"/>
  <c r="I10" i="5"/>
  <c r="J10" i="5" s="1"/>
  <c r="N13" i="3"/>
  <c r="E13" i="3" s="1"/>
  <c r="B14" i="3"/>
  <c r="D13" i="3"/>
  <c r="O13" i="3"/>
  <c r="I11" i="7"/>
  <c r="P10" i="3"/>
  <c r="M10" i="3"/>
  <c r="K10" i="7"/>
  <c r="E11" i="7"/>
  <c r="Q11" i="7" s="1"/>
  <c r="E11" i="5"/>
  <c r="E11" i="4"/>
  <c r="E11" i="9"/>
  <c r="C11" i="4"/>
  <c r="D11" i="4" s="1"/>
  <c r="I11" i="3"/>
  <c r="O10" i="7"/>
  <c r="P10" i="7" s="1"/>
  <c r="Q10" i="7"/>
  <c r="R11" i="7" l="1"/>
  <c r="T11" i="7"/>
  <c r="E13" i="7"/>
  <c r="F13" i="7" s="1"/>
  <c r="E13" i="5"/>
  <c r="E13" i="9"/>
  <c r="E13" i="4"/>
  <c r="C13" i="4"/>
  <c r="D13" i="4" s="1"/>
  <c r="I13" i="3"/>
  <c r="G14" i="4"/>
  <c r="H14" i="4" s="1"/>
  <c r="L11" i="3"/>
  <c r="J11" i="3"/>
  <c r="K11" i="3" s="1"/>
  <c r="R10" i="3"/>
  <c r="Q10" i="3"/>
  <c r="L12" i="5"/>
  <c r="K12" i="5"/>
  <c r="D12" i="5"/>
  <c r="C12" i="5"/>
  <c r="F12" i="5"/>
  <c r="K12" i="9"/>
  <c r="S12" i="9"/>
  <c r="T12" i="9" s="1"/>
  <c r="V12" i="9"/>
  <c r="Q11" i="9"/>
  <c r="R11" i="9" s="1"/>
  <c r="M11" i="9"/>
  <c r="F11" i="9"/>
  <c r="K11" i="4"/>
  <c r="I11" i="4"/>
  <c r="F11" i="4"/>
  <c r="N14" i="3"/>
  <c r="O14" i="3" s="1"/>
  <c r="D14" i="3"/>
  <c r="M13" i="7"/>
  <c r="N13" i="7" s="1"/>
  <c r="B14" i="7"/>
  <c r="C13" i="7"/>
  <c r="D13" i="7" s="1"/>
  <c r="H13" i="7"/>
  <c r="H13" i="4"/>
  <c r="I12" i="7"/>
  <c r="Q12" i="7"/>
  <c r="R12" i="7" s="1"/>
  <c r="S11" i="7"/>
  <c r="J11" i="7"/>
  <c r="L11" i="7"/>
  <c r="O11" i="7"/>
  <c r="P11" i="7" s="1"/>
  <c r="K11" i="7"/>
  <c r="F11" i="7"/>
  <c r="S11" i="9"/>
  <c r="U11" i="9"/>
  <c r="N11" i="9"/>
  <c r="L11" i="9"/>
  <c r="I12" i="4"/>
  <c r="K12" i="4"/>
  <c r="F12" i="4"/>
  <c r="P12" i="9"/>
  <c r="L12" i="3"/>
  <c r="J12" i="3"/>
  <c r="K12" i="3" s="1"/>
  <c r="R10" i="7"/>
  <c r="T10" i="7"/>
  <c r="G11" i="5"/>
  <c r="O11" i="5" s="1"/>
  <c r="B13" i="9"/>
  <c r="M12" i="9"/>
  <c r="Q12" i="9"/>
  <c r="R12" i="9" s="1"/>
  <c r="R11" i="5" l="1"/>
  <c r="P11" i="5"/>
  <c r="S12" i="7"/>
  <c r="L12" i="7"/>
  <c r="J12" i="7"/>
  <c r="P12" i="3"/>
  <c r="M12" i="3"/>
  <c r="K12" i="7"/>
  <c r="I11" i="5"/>
  <c r="U12" i="9"/>
  <c r="N12" i="9"/>
  <c r="L12" i="9"/>
  <c r="G12" i="5"/>
  <c r="O12" i="5"/>
  <c r="K13" i="4"/>
  <c r="I13" i="4"/>
  <c r="F13" i="4"/>
  <c r="J13" i="9"/>
  <c r="O13" i="9"/>
  <c r="B14" i="9"/>
  <c r="P13" i="9"/>
  <c r="C13" i="9"/>
  <c r="D13" i="9" s="1"/>
  <c r="H13" i="9"/>
  <c r="F13" i="9"/>
  <c r="O12" i="7"/>
  <c r="P12" i="7" s="1"/>
  <c r="M11" i="5"/>
  <c r="N11" i="5" s="1"/>
  <c r="L11" i="4"/>
  <c r="J11" i="4"/>
  <c r="B13" i="5"/>
  <c r="L13" i="3"/>
  <c r="J13" i="3"/>
  <c r="K13" i="3" s="1"/>
  <c r="T11" i="9"/>
  <c r="V11" i="9"/>
  <c r="H14" i="7"/>
  <c r="C14" i="7"/>
  <c r="D14" i="7" s="1"/>
  <c r="M14" i="7"/>
  <c r="B15" i="3"/>
  <c r="I13" i="7"/>
  <c r="Q13" i="7"/>
  <c r="R13" i="7" s="1"/>
  <c r="E14" i="3"/>
  <c r="B15" i="4"/>
  <c r="P11" i="3"/>
  <c r="M11" i="3"/>
  <c r="Q11" i="5"/>
  <c r="J11" i="5"/>
  <c r="H11" i="5"/>
  <c r="L12" i="4"/>
  <c r="J12" i="4"/>
  <c r="T12" i="7"/>
  <c r="I14" i="7" l="1"/>
  <c r="R12" i="3"/>
  <c r="Q12" i="3"/>
  <c r="S13" i="7"/>
  <c r="J13" i="7"/>
  <c r="P13" i="3"/>
  <c r="M13" i="3"/>
  <c r="Q12" i="5"/>
  <c r="H12" i="5"/>
  <c r="M12" i="5"/>
  <c r="N12" i="5" s="1"/>
  <c r="J12" i="5"/>
  <c r="I12" i="5"/>
  <c r="K13" i="7"/>
  <c r="L13" i="7" s="1"/>
  <c r="N15" i="3"/>
  <c r="B16" i="3" s="1"/>
  <c r="D15" i="3"/>
  <c r="O14" i="9"/>
  <c r="B15" i="9"/>
  <c r="F14" i="9"/>
  <c r="P14" i="9"/>
  <c r="C14" i="9"/>
  <c r="H14" i="9"/>
  <c r="J14" i="9"/>
  <c r="D14" i="9"/>
  <c r="O13" i="7"/>
  <c r="P13" i="7" s="1"/>
  <c r="R11" i="3"/>
  <c r="Q11" i="3"/>
  <c r="K13" i="9"/>
  <c r="S13" i="9" s="1"/>
  <c r="T13" i="7"/>
  <c r="R12" i="5"/>
  <c r="P12" i="5"/>
  <c r="G15" i="4"/>
  <c r="B16" i="4" s="1"/>
  <c r="B15" i="7"/>
  <c r="L13" i="5"/>
  <c r="B14" i="5"/>
  <c r="K13" i="5"/>
  <c r="F13" i="5"/>
  <c r="D13" i="5"/>
  <c r="C13" i="5"/>
  <c r="N14" i="7"/>
  <c r="E14" i="9"/>
  <c r="E14" i="7"/>
  <c r="E14" i="4"/>
  <c r="E14" i="5"/>
  <c r="C14" i="4"/>
  <c r="D14" i="4" s="1"/>
  <c r="I14" i="3"/>
  <c r="L13" i="4"/>
  <c r="J13" i="4"/>
  <c r="G16" i="4" l="1"/>
  <c r="B17" i="4" s="1"/>
  <c r="I16" i="3"/>
  <c r="L16" i="3" s="1"/>
  <c r="P16" i="3" s="1"/>
  <c r="R16" i="3" s="1"/>
  <c r="N16" i="3"/>
  <c r="O16" i="3" s="1"/>
  <c r="E16" i="3"/>
  <c r="D16" i="3"/>
  <c r="B17" i="3"/>
  <c r="T13" i="9"/>
  <c r="V13" i="9"/>
  <c r="O14" i="7"/>
  <c r="P14" i="7" s="1"/>
  <c r="K14" i="7"/>
  <c r="F14" i="7"/>
  <c r="Q14" i="9"/>
  <c r="R14" i="9" s="1"/>
  <c r="O15" i="9"/>
  <c r="B16" i="9"/>
  <c r="J15" i="9"/>
  <c r="H15" i="9"/>
  <c r="O15" i="3"/>
  <c r="G13" i="5"/>
  <c r="O13" i="5" s="1"/>
  <c r="H15" i="4"/>
  <c r="K14" i="9"/>
  <c r="S14" i="9"/>
  <c r="T14" i="9" s="1"/>
  <c r="V14" i="9"/>
  <c r="E15" i="3"/>
  <c r="C15" i="7" s="1"/>
  <c r="D15" i="7" s="1"/>
  <c r="I14" i="4"/>
  <c r="K14" i="4"/>
  <c r="F14" i="4"/>
  <c r="U13" i="9"/>
  <c r="Q13" i="9"/>
  <c r="R13" i="9" s="1"/>
  <c r="M13" i="9"/>
  <c r="N13" i="9" s="1"/>
  <c r="L13" i="9"/>
  <c r="S14" i="7"/>
  <c r="L14" i="7"/>
  <c r="J14" i="7"/>
  <c r="K14" i="5"/>
  <c r="B15" i="5"/>
  <c r="C14" i="5"/>
  <c r="D14" i="5"/>
  <c r="F14" i="5"/>
  <c r="L14" i="3"/>
  <c r="J14" i="3"/>
  <c r="K14" i="3" s="1"/>
  <c r="R13" i="3"/>
  <c r="Q13" i="3"/>
  <c r="Q14" i="7"/>
  <c r="M15" i="7"/>
  <c r="B16" i="7"/>
  <c r="N15" i="7"/>
  <c r="H15" i="7"/>
  <c r="G17" i="4" l="1"/>
  <c r="B18" i="4" s="1"/>
  <c r="H17" i="4"/>
  <c r="R13" i="5"/>
  <c r="P13" i="5"/>
  <c r="L14" i="4"/>
  <c r="J14" i="4"/>
  <c r="K15" i="9"/>
  <c r="H16" i="4"/>
  <c r="R14" i="7"/>
  <c r="T14" i="7"/>
  <c r="M16" i="3"/>
  <c r="N17" i="3"/>
  <c r="E17" i="3" s="1"/>
  <c r="O17" i="3"/>
  <c r="D17" i="3"/>
  <c r="E15" i="7"/>
  <c r="E15" i="5"/>
  <c r="E15" i="9"/>
  <c r="E15" i="4"/>
  <c r="I15" i="3"/>
  <c r="C15" i="4"/>
  <c r="D15" i="4" s="1"/>
  <c r="E16" i="7"/>
  <c r="E16" i="4"/>
  <c r="E16" i="5"/>
  <c r="E16" i="9"/>
  <c r="Q13" i="5"/>
  <c r="I13" i="5"/>
  <c r="J13" i="5" s="1"/>
  <c r="M13" i="5"/>
  <c r="N13" i="5" s="1"/>
  <c r="H13" i="5"/>
  <c r="D16" i="9"/>
  <c r="H16" i="9"/>
  <c r="O16" i="9"/>
  <c r="B17" i="9"/>
  <c r="P16" i="9"/>
  <c r="J16" i="9"/>
  <c r="C16" i="9"/>
  <c r="F16" i="9"/>
  <c r="P14" i="3"/>
  <c r="M14" i="3"/>
  <c r="K15" i="5"/>
  <c r="C15" i="5"/>
  <c r="D15" i="5"/>
  <c r="G14" i="5"/>
  <c r="O14" i="5"/>
  <c r="C15" i="9"/>
  <c r="D15" i="9" s="1"/>
  <c r="C16" i="7"/>
  <c r="D16" i="7" s="1"/>
  <c r="B17" i="7"/>
  <c r="M16" i="7"/>
  <c r="N16" i="7" s="1"/>
  <c r="F16" i="7"/>
  <c r="H16" i="7"/>
  <c r="L14" i="5"/>
  <c r="U14" i="9"/>
  <c r="N14" i="9"/>
  <c r="L14" i="9"/>
  <c r="P15" i="9"/>
  <c r="C16" i="4"/>
  <c r="D16" i="4" s="1"/>
  <c r="Q15" i="7"/>
  <c r="R15" i="7" s="1"/>
  <c r="I15" i="7"/>
  <c r="M14" i="9"/>
  <c r="Q16" i="3"/>
  <c r="J16" i="3"/>
  <c r="K16" i="3" s="1"/>
  <c r="E17" i="9" l="1"/>
  <c r="E17" i="4"/>
  <c r="E17" i="7"/>
  <c r="E17" i="5"/>
  <c r="C17" i="4"/>
  <c r="D17" i="4" s="1"/>
  <c r="I17" i="3"/>
  <c r="G18" i="4"/>
  <c r="H18" i="4" s="1"/>
  <c r="B19" i="4"/>
  <c r="M17" i="7"/>
  <c r="H17" i="7"/>
  <c r="C17" i="7"/>
  <c r="D17" i="7" s="1"/>
  <c r="F17" i="7"/>
  <c r="R14" i="5"/>
  <c r="P14" i="5"/>
  <c r="Q14" i="5"/>
  <c r="I14" i="5"/>
  <c r="J14" i="5" s="1"/>
  <c r="M14" i="5"/>
  <c r="N14" i="5" s="1"/>
  <c r="H14" i="5"/>
  <c r="I16" i="4"/>
  <c r="K16" i="4"/>
  <c r="F16" i="4"/>
  <c r="B18" i="3"/>
  <c r="O17" i="9"/>
  <c r="B18" i="9"/>
  <c r="P17" i="9"/>
  <c r="H17" i="9"/>
  <c r="C17" i="9"/>
  <c r="F17" i="9"/>
  <c r="J17" i="9"/>
  <c r="D17" i="9"/>
  <c r="M15" i="9"/>
  <c r="Q15" i="9"/>
  <c r="R15" i="9" s="1"/>
  <c r="F15" i="9"/>
  <c r="I15" i="5"/>
  <c r="M15" i="5"/>
  <c r="N15" i="5" s="1"/>
  <c r="S15" i="9"/>
  <c r="G15" i="5"/>
  <c r="O15" i="5" s="1"/>
  <c r="U15" i="9"/>
  <c r="N15" i="9"/>
  <c r="L15" i="9"/>
  <c r="F15" i="5"/>
  <c r="B16" i="5"/>
  <c r="R14" i="3"/>
  <c r="Q14" i="3"/>
  <c r="I15" i="4"/>
  <c r="K15" i="4"/>
  <c r="F15" i="4"/>
  <c r="K16" i="9"/>
  <c r="O15" i="7"/>
  <c r="P15" i="7" s="1"/>
  <c r="K15" i="7"/>
  <c r="F15" i="7"/>
  <c r="S15" i="7"/>
  <c r="L15" i="7"/>
  <c r="J15" i="7"/>
  <c r="L15" i="5"/>
  <c r="T15" i="7"/>
  <c r="I16" i="7"/>
  <c r="Q16" i="7"/>
  <c r="R16" i="7" s="1"/>
  <c r="T16" i="7"/>
  <c r="L15" i="3"/>
  <c r="J15" i="3"/>
  <c r="K15" i="3" s="1"/>
  <c r="R15" i="5" l="1"/>
  <c r="P15" i="5"/>
  <c r="C16" i="5"/>
  <c r="K16" i="5"/>
  <c r="B17" i="5" s="1"/>
  <c r="D16" i="5"/>
  <c r="F16" i="5"/>
  <c r="I17" i="7"/>
  <c r="P15" i="3"/>
  <c r="M15" i="3"/>
  <c r="N17" i="7"/>
  <c r="B18" i="7"/>
  <c r="S16" i="7"/>
  <c r="J16" i="7"/>
  <c r="K17" i="7"/>
  <c r="U16" i="9"/>
  <c r="N16" i="9"/>
  <c r="L16" i="9"/>
  <c r="K17" i="9"/>
  <c r="S17" i="9"/>
  <c r="T17" i="9" s="1"/>
  <c r="V17" i="9"/>
  <c r="L15" i="4"/>
  <c r="J15" i="4"/>
  <c r="N18" i="3"/>
  <c r="O18" i="3" s="1"/>
  <c r="E18" i="3"/>
  <c r="D18" i="3"/>
  <c r="B19" i="3"/>
  <c r="I18" i="3"/>
  <c r="L18" i="3" s="1"/>
  <c r="P18" i="3" s="1"/>
  <c r="R18" i="3" s="1"/>
  <c r="S16" i="9"/>
  <c r="O16" i="7"/>
  <c r="P16" i="7" s="1"/>
  <c r="Q15" i="5"/>
  <c r="J15" i="5"/>
  <c r="H15" i="5"/>
  <c r="L16" i="4"/>
  <c r="J16" i="4"/>
  <c r="Q16" i="9"/>
  <c r="R16" i="9" s="1"/>
  <c r="G19" i="4"/>
  <c r="H19" i="4" s="1"/>
  <c r="O18" i="9"/>
  <c r="B19" i="9"/>
  <c r="J18" i="9"/>
  <c r="P18" i="9"/>
  <c r="H18" i="9"/>
  <c r="L17" i="3"/>
  <c r="J17" i="3"/>
  <c r="K17" i="3" s="1"/>
  <c r="K17" i="4"/>
  <c r="I17" i="4"/>
  <c r="F17" i="4"/>
  <c r="K16" i="7"/>
  <c r="L16" i="7" s="1"/>
  <c r="T15" i="9"/>
  <c r="V15" i="9"/>
  <c r="M16" i="9"/>
  <c r="Q17" i="9"/>
  <c r="R17" i="9" s="1"/>
  <c r="M17" i="9"/>
  <c r="K17" i="5" l="1"/>
  <c r="B18" i="5"/>
  <c r="L17" i="5"/>
  <c r="C17" i="5"/>
  <c r="D17" i="5"/>
  <c r="F17" i="5"/>
  <c r="O19" i="9"/>
  <c r="B20" i="9"/>
  <c r="P19" i="9"/>
  <c r="H19" i="9"/>
  <c r="J19" i="9"/>
  <c r="B20" i="4"/>
  <c r="T16" i="9"/>
  <c r="V16" i="9"/>
  <c r="D19" i="3"/>
  <c r="E19" i="3"/>
  <c r="C19" i="9" s="1"/>
  <c r="D19" i="9" s="1"/>
  <c r="N19" i="3"/>
  <c r="B20" i="3" s="1"/>
  <c r="O19" i="3"/>
  <c r="I19" i="3"/>
  <c r="L19" i="3" s="1"/>
  <c r="P19" i="3" s="1"/>
  <c r="R19" i="3" s="1"/>
  <c r="S17" i="7"/>
  <c r="J17" i="7"/>
  <c r="L17" i="7"/>
  <c r="L16" i="5"/>
  <c r="K18" i="9"/>
  <c r="U17" i="9"/>
  <c r="N17" i="9"/>
  <c r="L17" i="9"/>
  <c r="Q17" i="7"/>
  <c r="R15" i="3"/>
  <c r="Q15" i="3"/>
  <c r="Q18" i="3"/>
  <c r="L17" i="4"/>
  <c r="J17" i="4"/>
  <c r="G16" i="5"/>
  <c r="O16" i="5" s="1"/>
  <c r="M18" i="3"/>
  <c r="E18" i="7"/>
  <c r="E18" i="5"/>
  <c r="E18" i="4"/>
  <c r="E18" i="9"/>
  <c r="C18" i="4"/>
  <c r="D18" i="4" s="1"/>
  <c r="B19" i="7"/>
  <c r="M18" i="7"/>
  <c r="D18" i="7"/>
  <c r="F18" i="7"/>
  <c r="C18" i="7"/>
  <c r="H18" i="7"/>
  <c r="P17" i="3"/>
  <c r="M17" i="3"/>
  <c r="C18" i="9"/>
  <c r="D18" i="9" s="1"/>
  <c r="J18" i="3"/>
  <c r="K18" i="3" s="1"/>
  <c r="O17" i="7"/>
  <c r="P17" i="7" s="1"/>
  <c r="R16" i="5" l="1"/>
  <c r="P16" i="5"/>
  <c r="N20" i="3"/>
  <c r="O20" i="3" s="1"/>
  <c r="B21" i="3"/>
  <c r="E20" i="3"/>
  <c r="I20" i="3"/>
  <c r="L20" i="3" s="1"/>
  <c r="P20" i="3" s="1"/>
  <c r="R20" i="3" s="1"/>
  <c r="D20" i="3"/>
  <c r="R17" i="3"/>
  <c r="Q17" i="3"/>
  <c r="K18" i="7"/>
  <c r="O18" i="7"/>
  <c r="P18" i="7" s="1"/>
  <c r="I18" i="7"/>
  <c r="Q18" i="7"/>
  <c r="R18" i="7" s="1"/>
  <c r="T18" i="7"/>
  <c r="R17" i="7"/>
  <c r="T17" i="7"/>
  <c r="N18" i="7"/>
  <c r="U18" i="9"/>
  <c r="N18" i="9"/>
  <c r="L18" i="9"/>
  <c r="B21" i="4"/>
  <c r="G20" i="4"/>
  <c r="H20" i="4"/>
  <c r="Q16" i="5"/>
  <c r="M16" i="5"/>
  <c r="N16" i="5" s="1"/>
  <c r="I16" i="5"/>
  <c r="H16" i="5"/>
  <c r="J16" i="5"/>
  <c r="Q19" i="3"/>
  <c r="M19" i="7"/>
  <c r="C19" i="7"/>
  <c r="D19" i="7"/>
  <c r="F19" i="7"/>
  <c r="H19" i="7"/>
  <c r="E19" i="7"/>
  <c r="E19" i="5"/>
  <c r="E19" i="4"/>
  <c r="E19" i="9"/>
  <c r="S19" i="9" s="1"/>
  <c r="C19" i="4"/>
  <c r="D19" i="4" s="1"/>
  <c r="O20" i="9"/>
  <c r="B21" i="9"/>
  <c r="P20" i="9"/>
  <c r="J20" i="9"/>
  <c r="H20" i="9"/>
  <c r="M19" i="3"/>
  <c r="K19" i="9"/>
  <c r="Q18" i="9"/>
  <c r="R18" i="9" s="1"/>
  <c r="M18" i="9"/>
  <c r="F18" i="9"/>
  <c r="K18" i="5"/>
  <c r="L18" i="5"/>
  <c r="F18" i="5"/>
  <c r="C18" i="5"/>
  <c r="D18" i="5" s="1"/>
  <c r="I18" i="4"/>
  <c r="K18" i="4"/>
  <c r="F18" i="4"/>
  <c r="S18" i="9"/>
  <c r="J19" i="3"/>
  <c r="K19" i="3" s="1"/>
  <c r="O17" i="5"/>
  <c r="G17" i="5"/>
  <c r="T19" i="9" l="1"/>
  <c r="V19" i="9"/>
  <c r="E20" i="7"/>
  <c r="E20" i="9"/>
  <c r="E20" i="5"/>
  <c r="E20" i="4"/>
  <c r="G18" i="5"/>
  <c r="O18" i="5"/>
  <c r="C20" i="9"/>
  <c r="D20" i="9" s="1"/>
  <c r="C20" i="4"/>
  <c r="D20" i="4" s="1"/>
  <c r="D21" i="3"/>
  <c r="N21" i="3"/>
  <c r="O21" i="3" s="1"/>
  <c r="Q17" i="5"/>
  <c r="M17" i="5"/>
  <c r="N17" i="5" s="1"/>
  <c r="I17" i="5"/>
  <c r="J17" i="5"/>
  <c r="H17" i="5"/>
  <c r="B19" i="5"/>
  <c r="J20" i="3"/>
  <c r="K20" i="3" s="1"/>
  <c r="Q19" i="9"/>
  <c r="R19" i="9" s="1"/>
  <c r="M19" i="9"/>
  <c r="N19" i="9" s="1"/>
  <c r="F19" i="9"/>
  <c r="L18" i="4"/>
  <c r="J18" i="4"/>
  <c r="I19" i="4"/>
  <c r="K19" i="4"/>
  <c r="F19" i="4"/>
  <c r="M20" i="3"/>
  <c r="U19" i="9"/>
  <c r="L19" i="9"/>
  <c r="R17" i="5"/>
  <c r="P17" i="5"/>
  <c r="I19" i="7"/>
  <c r="K19" i="7" s="1"/>
  <c r="Q19" i="7"/>
  <c r="R19" i="7" s="1"/>
  <c r="T19" i="7"/>
  <c r="G21" i="4"/>
  <c r="B22" i="4" s="1"/>
  <c r="H21" i="4"/>
  <c r="Q20" i="3"/>
  <c r="O21" i="9"/>
  <c r="J21" i="9"/>
  <c r="H21" i="9"/>
  <c r="B20" i="7"/>
  <c r="T18" i="9"/>
  <c r="V18" i="9"/>
  <c r="K20" i="9"/>
  <c r="N19" i="7"/>
  <c r="S18" i="7"/>
  <c r="J18" i="7"/>
  <c r="L18" i="7"/>
  <c r="G22" i="4" l="1"/>
  <c r="B23" i="4" s="1"/>
  <c r="H22" i="4"/>
  <c r="R18" i="5"/>
  <c r="P18" i="5"/>
  <c r="B22" i="3"/>
  <c r="M20" i="9"/>
  <c r="N20" i="9" s="1"/>
  <c r="Q20" i="9"/>
  <c r="R20" i="9" s="1"/>
  <c r="F20" i="9"/>
  <c r="U20" i="9"/>
  <c r="L20" i="9"/>
  <c r="E21" i="3"/>
  <c r="K21" i="9"/>
  <c r="L19" i="4"/>
  <c r="J19" i="4"/>
  <c r="B22" i="9"/>
  <c r="K19" i="5"/>
  <c r="L19" i="5" s="1"/>
  <c r="F19" i="5"/>
  <c r="C19" i="5"/>
  <c r="D19" i="5" s="1"/>
  <c r="Q18" i="5"/>
  <c r="I18" i="5"/>
  <c r="J18" i="5" s="1"/>
  <c r="H18" i="5"/>
  <c r="M18" i="5"/>
  <c r="N18" i="5" s="1"/>
  <c r="S19" i="7"/>
  <c r="L19" i="7"/>
  <c r="J19" i="7"/>
  <c r="K20" i="4"/>
  <c r="I20" i="4"/>
  <c r="F20" i="4"/>
  <c r="M20" i="7"/>
  <c r="C20" i="7"/>
  <c r="D20" i="7"/>
  <c r="H20" i="7"/>
  <c r="F20" i="7"/>
  <c r="O19" i="7"/>
  <c r="P19" i="7" s="1"/>
  <c r="S20" i="9"/>
  <c r="P21" i="9"/>
  <c r="G23" i="4" l="1"/>
  <c r="H23" i="4" s="1"/>
  <c r="T20" i="9"/>
  <c r="V20" i="9"/>
  <c r="U21" i="9"/>
  <c r="L21" i="9"/>
  <c r="G19" i="5"/>
  <c r="B20" i="5"/>
  <c r="E21" i="4"/>
  <c r="E21" i="7"/>
  <c r="E21" i="9"/>
  <c r="E21" i="5"/>
  <c r="I21" i="3"/>
  <c r="C21" i="4"/>
  <c r="D21" i="4" s="1"/>
  <c r="C21" i="9"/>
  <c r="D21" i="9" s="1"/>
  <c r="E22" i="3"/>
  <c r="I22" i="3" s="1"/>
  <c r="O22" i="3"/>
  <c r="D22" i="3"/>
  <c r="N22" i="3"/>
  <c r="B23" i="3" s="1"/>
  <c r="L20" i="4"/>
  <c r="J20" i="4"/>
  <c r="I20" i="7"/>
  <c r="Q20" i="7"/>
  <c r="R20" i="7" s="1"/>
  <c r="O22" i="9"/>
  <c r="P22" i="9" s="1"/>
  <c r="H22" i="9"/>
  <c r="J22" i="9"/>
  <c r="B21" i="7"/>
  <c r="N20" i="7"/>
  <c r="L22" i="3" l="1"/>
  <c r="J22" i="3"/>
  <c r="K22" i="3" s="1"/>
  <c r="B24" i="3"/>
  <c r="D23" i="3"/>
  <c r="N23" i="3"/>
  <c r="O23" i="3" s="1"/>
  <c r="E23" i="3"/>
  <c r="I23" i="3"/>
  <c r="L23" i="3" s="1"/>
  <c r="P23" i="3" s="1"/>
  <c r="R23" i="3" s="1"/>
  <c r="K20" i="5"/>
  <c r="B21" i="5"/>
  <c r="C20" i="5"/>
  <c r="D20" i="5" s="1"/>
  <c r="F20" i="5"/>
  <c r="Q19" i="5"/>
  <c r="M19" i="5"/>
  <c r="N19" i="5" s="1"/>
  <c r="I19" i="5"/>
  <c r="H19" i="5"/>
  <c r="J19" i="5"/>
  <c r="T20" i="7"/>
  <c r="B23" i="9"/>
  <c r="S20" i="7"/>
  <c r="K20" i="7"/>
  <c r="L20" i="7" s="1"/>
  <c r="J20" i="7"/>
  <c r="O20" i="7"/>
  <c r="P20" i="7" s="1"/>
  <c r="B24" i="4"/>
  <c r="E22" i="7"/>
  <c r="E22" i="4"/>
  <c r="E22" i="5"/>
  <c r="E22" i="9"/>
  <c r="C22" i="4"/>
  <c r="D22" i="4" s="1"/>
  <c r="C22" i="9"/>
  <c r="D22" i="9" s="1"/>
  <c r="O19" i="5"/>
  <c r="M21" i="7"/>
  <c r="D21" i="7"/>
  <c r="F21" i="7"/>
  <c r="C21" i="7"/>
  <c r="H21" i="7"/>
  <c r="Q21" i="9"/>
  <c r="R21" i="9" s="1"/>
  <c r="M21" i="9"/>
  <c r="N21" i="9" s="1"/>
  <c r="F21" i="9"/>
  <c r="S21" i="9"/>
  <c r="K22" i="9"/>
  <c r="S22" i="9" s="1"/>
  <c r="K21" i="4"/>
  <c r="I21" i="4"/>
  <c r="F21" i="4"/>
  <c r="L21" i="3"/>
  <c r="J21" i="3"/>
  <c r="K21" i="3" s="1"/>
  <c r="T22" i="9" l="1"/>
  <c r="V22" i="9"/>
  <c r="I21" i="7"/>
  <c r="I22" i="4"/>
  <c r="K22" i="4"/>
  <c r="F22" i="4"/>
  <c r="K21" i="5"/>
  <c r="L21" i="5" s="1"/>
  <c r="C21" i="5"/>
  <c r="D21" i="5" s="1"/>
  <c r="F21" i="5"/>
  <c r="E23" i="9"/>
  <c r="E23" i="4"/>
  <c r="E23" i="5"/>
  <c r="E23" i="7"/>
  <c r="C23" i="4"/>
  <c r="D23" i="4" s="1"/>
  <c r="N21" i="7"/>
  <c r="G20" i="5"/>
  <c r="B22" i="7"/>
  <c r="B25" i="4"/>
  <c r="G24" i="4"/>
  <c r="H24" i="4"/>
  <c r="O23" i="9"/>
  <c r="P23" i="9"/>
  <c r="C23" i="9"/>
  <c r="H23" i="9"/>
  <c r="D23" i="9"/>
  <c r="J23" i="9"/>
  <c r="L20" i="5"/>
  <c r="U22" i="9"/>
  <c r="L22" i="9"/>
  <c r="R19" i="5"/>
  <c r="P19" i="5"/>
  <c r="T21" i="9"/>
  <c r="V21" i="9"/>
  <c r="N24" i="3"/>
  <c r="E24" i="3" s="1"/>
  <c r="D24" i="3"/>
  <c r="O24" i="3"/>
  <c r="P21" i="3"/>
  <c r="M21" i="3"/>
  <c r="M23" i="3"/>
  <c r="L21" i="4"/>
  <c r="J21" i="4"/>
  <c r="J23" i="3"/>
  <c r="K23" i="3" s="1"/>
  <c r="M22" i="9"/>
  <c r="N22" i="9" s="1"/>
  <c r="Q22" i="9"/>
  <c r="R22" i="9" s="1"/>
  <c r="F22" i="9"/>
  <c r="Q23" i="3"/>
  <c r="P22" i="3"/>
  <c r="M22" i="3"/>
  <c r="E24" i="5" l="1"/>
  <c r="E24" i="4"/>
  <c r="E24" i="7"/>
  <c r="E24" i="9"/>
  <c r="I24" i="3"/>
  <c r="C24" i="4"/>
  <c r="D24" i="4" s="1"/>
  <c r="M22" i="7"/>
  <c r="N22" i="7"/>
  <c r="C22" i="7"/>
  <c r="B23" i="7"/>
  <c r="F22" i="7"/>
  <c r="D22" i="7"/>
  <c r="H22" i="7"/>
  <c r="Q20" i="5"/>
  <c r="I20" i="5"/>
  <c r="M20" i="5"/>
  <c r="N20" i="5" s="1"/>
  <c r="J20" i="5"/>
  <c r="H20" i="5"/>
  <c r="L22" i="4"/>
  <c r="J22" i="4"/>
  <c r="S21" i="7"/>
  <c r="O21" i="7"/>
  <c r="P21" i="7" s="1"/>
  <c r="L21" i="7"/>
  <c r="K21" i="7"/>
  <c r="J21" i="7"/>
  <c r="B25" i="3"/>
  <c r="K23" i="4"/>
  <c r="I23" i="4"/>
  <c r="F23" i="4"/>
  <c r="Q21" i="7"/>
  <c r="R21" i="3"/>
  <c r="Q21" i="3"/>
  <c r="O20" i="5"/>
  <c r="B22" i="5"/>
  <c r="G25" i="4"/>
  <c r="B26" i="4"/>
  <c r="H25" i="4"/>
  <c r="K23" i="9"/>
  <c r="Q23" i="9" s="1"/>
  <c r="R23" i="9" s="1"/>
  <c r="S23" i="9"/>
  <c r="T23" i="9" s="1"/>
  <c r="B24" i="9"/>
  <c r="R22" i="3"/>
  <c r="Q22" i="3"/>
  <c r="G21" i="5"/>
  <c r="F23" i="9"/>
  <c r="C24" i="9" l="1"/>
  <c r="D24" i="9" s="1"/>
  <c r="J24" i="9"/>
  <c r="F24" i="9"/>
  <c r="H24" i="9"/>
  <c r="O24" i="9"/>
  <c r="L23" i="4"/>
  <c r="J23" i="4"/>
  <c r="Q21" i="5"/>
  <c r="M21" i="5"/>
  <c r="N21" i="5" s="1"/>
  <c r="I21" i="5"/>
  <c r="J21" i="5" s="1"/>
  <c r="H21" i="5"/>
  <c r="M23" i="9"/>
  <c r="V23" i="9"/>
  <c r="L24" i="3"/>
  <c r="J24" i="3"/>
  <c r="K24" i="3" s="1"/>
  <c r="G26" i="4"/>
  <c r="B27" i="4" s="1"/>
  <c r="K22" i="5"/>
  <c r="B23" i="5"/>
  <c r="C22" i="5"/>
  <c r="D22" i="5"/>
  <c r="F22" i="5"/>
  <c r="M23" i="7"/>
  <c r="N23" i="7" s="1"/>
  <c r="C23" i="7"/>
  <c r="D23" i="7" s="1"/>
  <c r="H23" i="7"/>
  <c r="F23" i="7"/>
  <c r="O21" i="5"/>
  <c r="N25" i="3"/>
  <c r="E25" i="3" s="1"/>
  <c r="O25" i="3"/>
  <c r="B26" i="3"/>
  <c r="D25" i="3"/>
  <c r="K24" i="4"/>
  <c r="I24" i="4"/>
  <c r="F24" i="4"/>
  <c r="R21" i="7"/>
  <c r="T21" i="7"/>
  <c r="U23" i="9"/>
  <c r="L23" i="9"/>
  <c r="N23" i="9"/>
  <c r="R20" i="5"/>
  <c r="P20" i="5"/>
  <c r="I22" i="7"/>
  <c r="Q22" i="7"/>
  <c r="R22" i="7" s="1"/>
  <c r="E25" i="7" l="1"/>
  <c r="E25" i="5"/>
  <c r="E25" i="4"/>
  <c r="E25" i="9"/>
  <c r="C25" i="4"/>
  <c r="D25" i="4" s="1"/>
  <c r="I25" i="3"/>
  <c r="G27" i="4"/>
  <c r="B28" i="4" s="1"/>
  <c r="N26" i="3"/>
  <c r="E26" i="3" s="1"/>
  <c r="O26" i="3"/>
  <c r="B27" i="3"/>
  <c r="D26" i="3"/>
  <c r="K23" i="5"/>
  <c r="L23" i="5" s="1"/>
  <c r="C23" i="5"/>
  <c r="D23" i="5"/>
  <c r="F23" i="5"/>
  <c r="S22" i="7"/>
  <c r="K22" i="7"/>
  <c r="O22" i="7"/>
  <c r="P22" i="7" s="1"/>
  <c r="J22" i="7"/>
  <c r="L22" i="7"/>
  <c r="P24" i="3"/>
  <c r="M24" i="3"/>
  <c r="R21" i="5"/>
  <c r="P21" i="5"/>
  <c r="L24" i="4"/>
  <c r="J24" i="4"/>
  <c r="T22" i="7"/>
  <c r="H26" i="4"/>
  <c r="K24" i="9"/>
  <c r="P24" i="9"/>
  <c r="G22" i="5"/>
  <c r="O22" i="5"/>
  <c r="I23" i="7"/>
  <c r="Q23" i="7"/>
  <c r="R23" i="7" s="1"/>
  <c r="T23" i="7"/>
  <c r="B24" i="7"/>
  <c r="L22" i="5"/>
  <c r="B25" i="9"/>
  <c r="E26" i="5" l="1"/>
  <c r="E26" i="4"/>
  <c r="E26" i="9"/>
  <c r="E26" i="7"/>
  <c r="C26" i="4"/>
  <c r="D26" i="4" s="1"/>
  <c r="I26" i="3"/>
  <c r="G28" i="4"/>
  <c r="H28" i="4" s="1"/>
  <c r="B29" i="4"/>
  <c r="R24" i="3"/>
  <c r="Q24" i="3"/>
  <c r="R22" i="5"/>
  <c r="P22" i="5"/>
  <c r="Q22" i="5"/>
  <c r="I22" i="5"/>
  <c r="M22" i="5"/>
  <c r="N22" i="5" s="1"/>
  <c r="H22" i="5"/>
  <c r="J22" i="5"/>
  <c r="H27" i="4"/>
  <c r="I25" i="4"/>
  <c r="K25" i="4"/>
  <c r="F25" i="4"/>
  <c r="M24" i="7"/>
  <c r="B25" i="7"/>
  <c r="N24" i="7"/>
  <c r="C24" i="7"/>
  <c r="D24" i="7" s="1"/>
  <c r="F24" i="7"/>
  <c r="H24" i="7"/>
  <c r="O27" i="3"/>
  <c r="N27" i="3"/>
  <c r="B28" i="3" s="1"/>
  <c r="D27" i="3"/>
  <c r="U24" i="9"/>
  <c r="L24" i="9"/>
  <c r="Q24" i="9"/>
  <c r="R24" i="9" s="1"/>
  <c r="M24" i="9"/>
  <c r="N24" i="9" s="1"/>
  <c r="L25" i="3"/>
  <c r="J25" i="3"/>
  <c r="K25" i="3" s="1"/>
  <c r="G23" i="5"/>
  <c r="O23" i="5"/>
  <c r="S23" i="7"/>
  <c r="O23" i="7"/>
  <c r="P23" i="7" s="1"/>
  <c r="K23" i="7"/>
  <c r="L23" i="7" s="1"/>
  <c r="J23" i="7"/>
  <c r="O25" i="9"/>
  <c r="P25" i="9"/>
  <c r="B26" i="9"/>
  <c r="J25" i="9"/>
  <c r="C25" i="9"/>
  <c r="D25" i="9" s="1"/>
  <c r="H25" i="9"/>
  <c r="F25" i="9"/>
  <c r="S24" i="9"/>
  <c r="B24" i="5"/>
  <c r="D28" i="3" l="1"/>
  <c r="N28" i="3"/>
  <c r="B29" i="3" s="1"/>
  <c r="C24" i="5"/>
  <c r="D24" i="5" s="1"/>
  <c r="K24" i="5"/>
  <c r="L24" i="5" s="1"/>
  <c r="F24" i="5"/>
  <c r="C25" i="7"/>
  <c r="D25" i="7" s="1"/>
  <c r="M25" i="7"/>
  <c r="B26" i="7" s="1"/>
  <c r="H25" i="7"/>
  <c r="F25" i="7"/>
  <c r="R23" i="5"/>
  <c r="P23" i="5"/>
  <c r="T24" i="9"/>
  <c r="V24" i="9"/>
  <c r="L26" i="3"/>
  <c r="J26" i="3"/>
  <c r="K26" i="3" s="1"/>
  <c r="H29" i="4"/>
  <c r="G29" i="4"/>
  <c r="B30" i="4" s="1"/>
  <c r="P25" i="3"/>
  <c r="M25" i="3"/>
  <c r="I24" i="7"/>
  <c r="Q24" i="7"/>
  <c r="R24" i="7" s="1"/>
  <c r="P26" i="9"/>
  <c r="O26" i="9"/>
  <c r="F26" i="9"/>
  <c r="H26" i="9"/>
  <c r="J26" i="9"/>
  <c r="C26" i="9"/>
  <c r="D26" i="9" s="1"/>
  <c r="Q23" i="5"/>
  <c r="M23" i="5"/>
  <c r="N23" i="5" s="1"/>
  <c r="I23" i="5"/>
  <c r="H23" i="5"/>
  <c r="J23" i="5"/>
  <c r="K25" i="9"/>
  <c r="S25" i="9"/>
  <c r="T25" i="9" s="1"/>
  <c r="E27" i="3"/>
  <c r="L25" i="4"/>
  <c r="J25" i="4"/>
  <c r="K26" i="4"/>
  <c r="I26" i="4"/>
  <c r="F26" i="4"/>
  <c r="M26" i="7" l="1"/>
  <c r="N26" i="7" s="1"/>
  <c r="C26" i="7"/>
  <c r="D26" i="7"/>
  <c r="H26" i="7"/>
  <c r="F26" i="7"/>
  <c r="N29" i="3"/>
  <c r="O29" i="3" s="1"/>
  <c r="B30" i="3"/>
  <c r="E29" i="3"/>
  <c r="D29" i="3"/>
  <c r="G30" i="4"/>
  <c r="H30" i="4" s="1"/>
  <c r="B31" i="4"/>
  <c r="U25" i="9"/>
  <c r="M25" i="9"/>
  <c r="N25" i="9" s="1"/>
  <c r="Q25" i="9"/>
  <c r="R25" i="9" s="1"/>
  <c r="L25" i="9"/>
  <c r="K26" i="9"/>
  <c r="S26" i="9" s="1"/>
  <c r="R25" i="3"/>
  <c r="Q25" i="3"/>
  <c r="O28" i="3"/>
  <c r="L26" i="4"/>
  <c r="J26" i="4"/>
  <c r="B27" i="9"/>
  <c r="P26" i="3"/>
  <c r="M26" i="3"/>
  <c r="N25" i="7"/>
  <c r="B25" i="5"/>
  <c r="E27" i="5"/>
  <c r="E27" i="9"/>
  <c r="E27" i="7"/>
  <c r="E27" i="4"/>
  <c r="C27" i="4"/>
  <c r="D27" i="4" s="1"/>
  <c r="I27" i="3"/>
  <c r="S24" i="7"/>
  <c r="K24" i="7"/>
  <c r="O24" i="7"/>
  <c r="P24" i="7" s="1"/>
  <c r="J24" i="7"/>
  <c r="L24" i="7"/>
  <c r="E28" i="3"/>
  <c r="I25" i="7"/>
  <c r="Q25" i="7"/>
  <c r="R25" i="7" s="1"/>
  <c r="T25" i="7"/>
  <c r="G24" i="5"/>
  <c r="O24" i="5"/>
  <c r="V25" i="9"/>
  <c r="T24" i="7"/>
  <c r="T26" i="9" l="1"/>
  <c r="V26" i="9"/>
  <c r="E29" i="5"/>
  <c r="E29" i="9"/>
  <c r="E29" i="7"/>
  <c r="E29" i="4"/>
  <c r="C29" i="4"/>
  <c r="D29" i="4" s="1"/>
  <c r="R24" i="5"/>
  <c r="P24" i="5"/>
  <c r="S25" i="7"/>
  <c r="O25" i="7"/>
  <c r="P25" i="7" s="1"/>
  <c r="K25" i="7"/>
  <c r="J25" i="7"/>
  <c r="L25" i="7"/>
  <c r="R26" i="3"/>
  <c r="Q26" i="3"/>
  <c r="B27" i="7"/>
  <c r="G31" i="4"/>
  <c r="B32" i="4"/>
  <c r="H31" i="4"/>
  <c r="N30" i="3"/>
  <c r="E30" i="3" s="1"/>
  <c r="B31" i="3"/>
  <c r="O30" i="3"/>
  <c r="D30" i="3"/>
  <c r="Q24" i="5"/>
  <c r="I24" i="5"/>
  <c r="J24" i="5" s="1"/>
  <c r="M24" i="5"/>
  <c r="N24" i="5" s="1"/>
  <c r="H24" i="5"/>
  <c r="K25" i="5"/>
  <c r="B26" i="5" s="1"/>
  <c r="C25" i="5"/>
  <c r="D25" i="5" s="1"/>
  <c r="L25" i="5"/>
  <c r="F25" i="5"/>
  <c r="L27" i="3"/>
  <c r="J27" i="3"/>
  <c r="K27" i="3" s="1"/>
  <c r="E28" i="9"/>
  <c r="E28" i="5"/>
  <c r="E28" i="7"/>
  <c r="E28" i="4"/>
  <c r="C28" i="4"/>
  <c r="D28" i="4" s="1"/>
  <c r="I28" i="3"/>
  <c r="K27" i="4"/>
  <c r="I27" i="4"/>
  <c r="F27" i="4"/>
  <c r="O27" i="9"/>
  <c r="P27" i="9" s="1"/>
  <c r="C27" i="9"/>
  <c r="D27" i="9" s="1"/>
  <c r="J27" i="9"/>
  <c r="F27" i="9"/>
  <c r="H27" i="9"/>
  <c r="U26" i="9"/>
  <c r="L26" i="9"/>
  <c r="M26" i="9"/>
  <c r="N26" i="9"/>
  <c r="Q26" i="9"/>
  <c r="R26" i="9" s="1"/>
  <c r="I29" i="3"/>
  <c r="I26" i="7"/>
  <c r="Q26" i="7"/>
  <c r="R26" i="7" s="1"/>
  <c r="T26" i="7"/>
  <c r="E30" i="4" l="1"/>
  <c r="E30" i="9"/>
  <c r="E30" i="7"/>
  <c r="E30" i="5"/>
  <c r="C30" i="4"/>
  <c r="D30" i="4" s="1"/>
  <c r="I30" i="3"/>
  <c r="F26" i="5"/>
  <c r="L26" i="5"/>
  <c r="K26" i="5"/>
  <c r="B27" i="5" s="1"/>
  <c r="C26" i="5"/>
  <c r="D26" i="5"/>
  <c r="L27" i="4"/>
  <c r="J27" i="4"/>
  <c r="P27" i="3"/>
  <c r="M27" i="3"/>
  <c r="B28" i="9"/>
  <c r="K28" i="4"/>
  <c r="I28" i="4"/>
  <c r="F28" i="4"/>
  <c r="M27" i="7"/>
  <c r="B28" i="7"/>
  <c r="N27" i="7"/>
  <c r="D27" i="7"/>
  <c r="H27" i="7"/>
  <c r="F27" i="7"/>
  <c r="C27" i="7"/>
  <c r="D31" i="3"/>
  <c r="N31" i="3"/>
  <c r="E31" i="3" s="1"/>
  <c r="O31" i="3"/>
  <c r="B32" i="3"/>
  <c r="I29" i="4"/>
  <c r="K29" i="4"/>
  <c r="F29" i="4"/>
  <c r="G25" i="5"/>
  <c r="O25" i="5"/>
  <c r="L29" i="3"/>
  <c r="J29" i="3"/>
  <c r="K29" i="3" s="1"/>
  <c r="B33" i="4"/>
  <c r="G32" i="4"/>
  <c r="H32" i="4" s="1"/>
  <c r="S26" i="7"/>
  <c r="K26" i="7"/>
  <c r="L26" i="7" s="1"/>
  <c r="O26" i="7"/>
  <c r="P26" i="7" s="1"/>
  <c r="J26" i="7"/>
  <c r="L28" i="3"/>
  <c r="J28" i="3"/>
  <c r="K28" i="3" s="1"/>
  <c r="K27" i="9"/>
  <c r="S27" i="9"/>
  <c r="T27" i="9" s="1"/>
  <c r="V27" i="9"/>
  <c r="E31" i="5" l="1"/>
  <c r="E31" i="9"/>
  <c r="E31" i="4"/>
  <c r="E31" i="7"/>
  <c r="C31" i="4"/>
  <c r="D31" i="4" s="1"/>
  <c r="I31" i="3"/>
  <c r="K27" i="5"/>
  <c r="B28" i="5"/>
  <c r="C27" i="5"/>
  <c r="D27" i="5"/>
  <c r="F27" i="5"/>
  <c r="N32" i="3"/>
  <c r="B33" i="3"/>
  <c r="D32" i="3"/>
  <c r="E32" i="3"/>
  <c r="I32" i="3" s="1"/>
  <c r="O32" i="3"/>
  <c r="Q25" i="5"/>
  <c r="I25" i="5"/>
  <c r="M25" i="5"/>
  <c r="N25" i="5" s="1"/>
  <c r="H25" i="5"/>
  <c r="J25" i="5"/>
  <c r="P28" i="3"/>
  <c r="M28" i="3"/>
  <c r="I27" i="7"/>
  <c r="Q27" i="7" s="1"/>
  <c r="R27" i="3"/>
  <c r="Q27" i="3"/>
  <c r="R25" i="5"/>
  <c r="P25" i="5"/>
  <c r="L30" i="3"/>
  <c r="J30" i="3"/>
  <c r="K30" i="3" s="1"/>
  <c r="B29" i="7"/>
  <c r="N28" i="7"/>
  <c r="M28" i="7"/>
  <c r="C28" i="7"/>
  <c r="H28" i="7"/>
  <c r="D28" i="7"/>
  <c r="F28" i="7"/>
  <c r="L29" i="4"/>
  <c r="J29" i="4"/>
  <c r="G33" i="4"/>
  <c r="H33" i="4"/>
  <c r="B34" i="4"/>
  <c r="C28" i="9"/>
  <c r="D28" i="9" s="1"/>
  <c r="O28" i="9"/>
  <c r="J28" i="9"/>
  <c r="F28" i="9"/>
  <c r="H28" i="9"/>
  <c r="U27" i="9"/>
  <c r="Q27" i="9"/>
  <c r="R27" i="9" s="1"/>
  <c r="L27" i="9"/>
  <c r="M27" i="9"/>
  <c r="N27" i="9" s="1"/>
  <c r="P29" i="3"/>
  <c r="M29" i="3"/>
  <c r="L28" i="4"/>
  <c r="J28" i="4"/>
  <c r="G26" i="5"/>
  <c r="O26" i="5"/>
  <c r="I30" i="4"/>
  <c r="K30" i="4"/>
  <c r="F30" i="4"/>
  <c r="L32" i="3" l="1"/>
  <c r="J32" i="3"/>
  <c r="K32" i="3" s="1"/>
  <c r="R27" i="7"/>
  <c r="T27" i="7"/>
  <c r="K28" i="9"/>
  <c r="S28" i="9"/>
  <c r="T28" i="9" s="1"/>
  <c r="B29" i="5"/>
  <c r="K28" i="5"/>
  <c r="L28" i="5"/>
  <c r="C28" i="5"/>
  <c r="D28" i="5"/>
  <c r="F28" i="5"/>
  <c r="M29" i="7"/>
  <c r="B30" i="7"/>
  <c r="C29" i="7"/>
  <c r="D29" i="7" s="1"/>
  <c r="H29" i="7"/>
  <c r="F29" i="7"/>
  <c r="G27" i="5"/>
  <c r="O27" i="5"/>
  <c r="R29" i="3"/>
  <c r="Q29" i="3"/>
  <c r="L31" i="3"/>
  <c r="J31" i="3"/>
  <c r="K31" i="3" s="1"/>
  <c r="P30" i="3"/>
  <c r="M30" i="3"/>
  <c r="G34" i="4"/>
  <c r="B35" i="4" s="1"/>
  <c r="H34" i="4"/>
  <c r="L30" i="4"/>
  <c r="J30" i="4"/>
  <c r="I31" i="4"/>
  <c r="K31" i="4"/>
  <c r="F31" i="4"/>
  <c r="R28" i="3"/>
  <c r="Q28" i="3"/>
  <c r="D33" i="3"/>
  <c r="N33" i="3"/>
  <c r="B34" i="3" s="1"/>
  <c r="S27" i="7"/>
  <c r="O27" i="7"/>
  <c r="P27" i="7" s="1"/>
  <c r="K27" i="7"/>
  <c r="L27" i="7"/>
  <c r="J27" i="7"/>
  <c r="E32" i="4"/>
  <c r="E32" i="7"/>
  <c r="E32" i="9"/>
  <c r="E32" i="5"/>
  <c r="C32" i="4"/>
  <c r="D32" i="4" s="1"/>
  <c r="R26" i="5"/>
  <c r="P26" i="5"/>
  <c r="Q26" i="5"/>
  <c r="M26" i="5"/>
  <c r="N26" i="5" s="1"/>
  <c r="I26" i="5"/>
  <c r="J26" i="5" s="1"/>
  <c r="H26" i="5"/>
  <c r="P28" i="9"/>
  <c r="B29" i="9"/>
  <c r="I28" i="7"/>
  <c r="Q28" i="7"/>
  <c r="R28" i="7" s="1"/>
  <c r="T28" i="7"/>
  <c r="L27" i="5"/>
  <c r="B35" i="3" l="1"/>
  <c r="D34" i="3"/>
  <c r="N34" i="3"/>
  <c r="O34" i="3" s="1"/>
  <c r="G35" i="4"/>
  <c r="B36" i="4" s="1"/>
  <c r="R27" i="5"/>
  <c r="P27" i="5"/>
  <c r="U28" i="9"/>
  <c r="Q28" i="9"/>
  <c r="R28" i="9" s="1"/>
  <c r="M28" i="9"/>
  <c r="N28" i="9"/>
  <c r="L28" i="9"/>
  <c r="I32" i="4"/>
  <c r="K32" i="4"/>
  <c r="F32" i="4"/>
  <c r="O33" i="3"/>
  <c r="M30" i="7"/>
  <c r="N30" i="7"/>
  <c r="H30" i="7"/>
  <c r="F30" i="7"/>
  <c r="C30" i="7"/>
  <c r="D30" i="7" s="1"/>
  <c r="O29" i="9"/>
  <c r="P29" i="9" s="1"/>
  <c r="B30" i="9"/>
  <c r="C29" i="9"/>
  <c r="D29" i="9"/>
  <c r="H29" i="9"/>
  <c r="J29" i="9"/>
  <c r="F29" i="9"/>
  <c r="R30" i="3"/>
  <c r="Q30" i="3"/>
  <c r="Q29" i="7"/>
  <c r="R29" i="7" s="1"/>
  <c r="T29" i="7"/>
  <c r="I29" i="7"/>
  <c r="K29" i="5"/>
  <c r="F29" i="5"/>
  <c r="B30" i="5"/>
  <c r="L29" i="5"/>
  <c r="C29" i="5"/>
  <c r="D29" i="5"/>
  <c r="L31" i="4"/>
  <c r="J31" i="4"/>
  <c r="Q27" i="5"/>
  <c r="M27" i="5"/>
  <c r="N27" i="5" s="1"/>
  <c r="I27" i="5"/>
  <c r="H27" i="5"/>
  <c r="J27" i="5"/>
  <c r="N29" i="7"/>
  <c r="E33" i="3"/>
  <c r="V28" i="9"/>
  <c r="S28" i="7"/>
  <c r="K28" i="7"/>
  <c r="O28" i="7"/>
  <c r="P28" i="7" s="1"/>
  <c r="L28" i="7"/>
  <c r="J28" i="7"/>
  <c r="P31" i="3"/>
  <c r="M31" i="3"/>
  <c r="G28" i="5"/>
  <c r="O28" i="5" s="1"/>
  <c r="P32" i="3"/>
  <c r="M32" i="3"/>
  <c r="R28" i="5" l="1"/>
  <c r="P28" i="5"/>
  <c r="G36" i="4"/>
  <c r="B37" i="4" s="1"/>
  <c r="H36" i="4"/>
  <c r="D35" i="3"/>
  <c r="N35" i="3"/>
  <c r="O35" i="3"/>
  <c r="E35" i="3"/>
  <c r="B36" i="3"/>
  <c r="I35" i="3"/>
  <c r="L35" i="3" s="1"/>
  <c r="P35" i="3" s="1"/>
  <c r="R35" i="3" s="1"/>
  <c r="O30" i="9"/>
  <c r="B31" i="9"/>
  <c r="P30" i="9"/>
  <c r="J30" i="9"/>
  <c r="H30" i="9"/>
  <c r="F30" i="9"/>
  <c r="C30" i="9"/>
  <c r="D30" i="9"/>
  <c r="H35" i="4"/>
  <c r="E33" i="5"/>
  <c r="E33" i="4"/>
  <c r="E33" i="9"/>
  <c r="E33" i="7"/>
  <c r="C33" i="4"/>
  <c r="D33" i="4" s="1"/>
  <c r="I33" i="3"/>
  <c r="R32" i="3"/>
  <c r="Q32" i="3"/>
  <c r="O29" i="5"/>
  <c r="G29" i="5"/>
  <c r="L32" i="4"/>
  <c r="J32" i="4"/>
  <c r="E34" i="3"/>
  <c r="R31" i="3"/>
  <c r="Q31" i="3"/>
  <c r="I30" i="7"/>
  <c r="B31" i="7"/>
  <c r="K30" i="5"/>
  <c r="B31" i="5"/>
  <c r="L30" i="5"/>
  <c r="C30" i="5"/>
  <c r="D30" i="5"/>
  <c r="F30" i="5"/>
  <c r="Q28" i="5"/>
  <c r="I28" i="5"/>
  <c r="J28" i="5" s="1"/>
  <c r="M28" i="5"/>
  <c r="N28" i="5" s="1"/>
  <c r="H28" i="5"/>
  <c r="S29" i="7"/>
  <c r="O29" i="7"/>
  <c r="P29" i="7" s="1"/>
  <c r="K29" i="7"/>
  <c r="J29" i="7"/>
  <c r="L29" i="7"/>
  <c r="K29" i="9"/>
  <c r="S29" i="9" s="1"/>
  <c r="G37" i="4" l="1"/>
  <c r="H37" i="4" s="1"/>
  <c r="B38" i="4"/>
  <c r="T29" i="9"/>
  <c r="V29" i="9"/>
  <c r="S30" i="7"/>
  <c r="K30" i="7"/>
  <c r="L30" i="7" s="1"/>
  <c r="O30" i="7"/>
  <c r="P30" i="7" s="1"/>
  <c r="J30" i="7"/>
  <c r="L33" i="3"/>
  <c r="J33" i="3"/>
  <c r="K33" i="3" s="1"/>
  <c r="E34" i="5"/>
  <c r="E34" i="9"/>
  <c r="E34" i="4"/>
  <c r="E34" i="7"/>
  <c r="C34" i="4"/>
  <c r="D34" i="4" s="1"/>
  <c r="I34" i="3"/>
  <c r="Q35" i="3"/>
  <c r="Q30" i="7"/>
  <c r="Q29" i="5"/>
  <c r="I29" i="5"/>
  <c r="M29" i="5"/>
  <c r="N29" i="5" s="1"/>
  <c r="J29" i="5"/>
  <c r="H29" i="5"/>
  <c r="K33" i="4"/>
  <c r="I33" i="4"/>
  <c r="F33" i="4"/>
  <c r="J35" i="3"/>
  <c r="K35" i="3" s="1"/>
  <c r="U29" i="9"/>
  <c r="M29" i="9"/>
  <c r="N29" i="9" s="1"/>
  <c r="Q29" i="9"/>
  <c r="R29" i="9" s="1"/>
  <c r="L29" i="9"/>
  <c r="B37" i="3"/>
  <c r="O36" i="3"/>
  <c r="E36" i="3"/>
  <c r="I36" i="3" s="1"/>
  <c r="N36" i="3"/>
  <c r="D36" i="3"/>
  <c r="K31" i="5"/>
  <c r="B32" i="5" s="1"/>
  <c r="L31" i="5"/>
  <c r="C31" i="5"/>
  <c r="D31" i="5" s="1"/>
  <c r="F31" i="5"/>
  <c r="O31" i="9"/>
  <c r="P31" i="9" s="1"/>
  <c r="B32" i="9"/>
  <c r="J31" i="9"/>
  <c r="C31" i="9"/>
  <c r="D31" i="9" s="1"/>
  <c r="H31" i="9"/>
  <c r="F31" i="9"/>
  <c r="E35" i="4"/>
  <c r="E35" i="7"/>
  <c r="E35" i="5"/>
  <c r="E35" i="9"/>
  <c r="C35" i="4"/>
  <c r="D35" i="4" s="1"/>
  <c r="G30" i="5"/>
  <c r="O30" i="5" s="1"/>
  <c r="K30" i="9"/>
  <c r="S30" i="9" s="1"/>
  <c r="M31" i="7"/>
  <c r="N31" i="7" s="1"/>
  <c r="B32" i="7"/>
  <c r="C31" i="7"/>
  <c r="H31" i="7"/>
  <c r="F31" i="7"/>
  <c r="D31" i="7"/>
  <c r="R29" i="5"/>
  <c r="P29" i="5"/>
  <c r="M35" i="3"/>
  <c r="T30" i="9" l="1"/>
  <c r="V30" i="9"/>
  <c r="C32" i="5"/>
  <c r="D32" i="5"/>
  <c r="K32" i="5"/>
  <c r="F32" i="5"/>
  <c r="L36" i="3"/>
  <c r="J36" i="3"/>
  <c r="K36" i="3" s="1"/>
  <c r="R30" i="5"/>
  <c r="P30" i="5"/>
  <c r="R30" i="7"/>
  <c r="T30" i="7"/>
  <c r="I35" i="4"/>
  <c r="K35" i="4"/>
  <c r="F35" i="4"/>
  <c r="O37" i="3"/>
  <c r="B38" i="3"/>
  <c r="N37" i="3"/>
  <c r="D37" i="3"/>
  <c r="E37" i="3"/>
  <c r="I37" i="3"/>
  <c r="L37" i="3" s="1"/>
  <c r="P37" i="3" s="1"/>
  <c r="R37" i="3" s="1"/>
  <c r="M37" i="3"/>
  <c r="Q37" i="3"/>
  <c r="L33" i="4"/>
  <c r="J33" i="4"/>
  <c r="P33" i="3"/>
  <c r="M33" i="3"/>
  <c r="L34" i="3"/>
  <c r="J34" i="3"/>
  <c r="K34" i="3" s="1"/>
  <c r="Q30" i="5"/>
  <c r="I30" i="5"/>
  <c r="M30" i="5"/>
  <c r="N30" i="5" s="1"/>
  <c r="J30" i="5"/>
  <c r="H30" i="5"/>
  <c r="I31" i="7"/>
  <c r="Q31" i="7"/>
  <c r="R31" i="7" s="1"/>
  <c r="T31" i="7"/>
  <c r="I34" i="4"/>
  <c r="K34" i="4"/>
  <c r="F34" i="4"/>
  <c r="G38" i="4"/>
  <c r="H38" i="4" s="1"/>
  <c r="U30" i="9"/>
  <c r="M30" i="9"/>
  <c r="N30" i="9" s="1"/>
  <c r="Q30" i="9"/>
  <c r="R30" i="9" s="1"/>
  <c r="L30" i="9"/>
  <c r="C32" i="7"/>
  <c r="M32" i="7"/>
  <c r="F32" i="7"/>
  <c r="H32" i="7"/>
  <c r="D32" i="7"/>
  <c r="O32" i="9"/>
  <c r="P32" i="9"/>
  <c r="C32" i="9"/>
  <c r="D32" i="9" s="1"/>
  <c r="J32" i="9"/>
  <c r="H32" i="9"/>
  <c r="F32" i="9"/>
  <c r="K31" i="9"/>
  <c r="S31" i="9" s="1"/>
  <c r="G31" i="5"/>
  <c r="O31" i="5" s="1"/>
  <c r="E36" i="7"/>
  <c r="E36" i="5"/>
  <c r="E36" i="4"/>
  <c r="E36" i="9"/>
  <c r="C36" i="4"/>
  <c r="D36" i="4" s="1"/>
  <c r="R31" i="5" l="1"/>
  <c r="P31" i="5"/>
  <c r="T31" i="9"/>
  <c r="V31" i="9"/>
  <c r="I32" i="7"/>
  <c r="I36" i="4"/>
  <c r="K36" i="4"/>
  <c r="F36" i="4"/>
  <c r="B33" i="7"/>
  <c r="L35" i="4"/>
  <c r="J35" i="4"/>
  <c r="P36" i="3"/>
  <c r="M36" i="3"/>
  <c r="N32" i="7"/>
  <c r="B39" i="4"/>
  <c r="R33" i="3"/>
  <c r="Q33" i="3"/>
  <c r="E37" i="7"/>
  <c r="E37" i="4"/>
  <c r="E37" i="5"/>
  <c r="E37" i="9"/>
  <c r="C37" i="4"/>
  <c r="D37" i="4" s="1"/>
  <c r="G32" i="5"/>
  <c r="K32" i="9"/>
  <c r="S32" i="9"/>
  <c r="T32" i="9" s="1"/>
  <c r="P34" i="3"/>
  <c r="M34" i="3"/>
  <c r="U31" i="9"/>
  <c r="Q31" i="9"/>
  <c r="R31" i="9" s="1"/>
  <c r="M31" i="9"/>
  <c r="N31" i="9"/>
  <c r="L31" i="9"/>
  <c r="S31" i="7"/>
  <c r="K31" i="7"/>
  <c r="O31" i="7"/>
  <c r="P31" i="7" s="1"/>
  <c r="J31" i="7"/>
  <c r="L31" i="7"/>
  <c r="B33" i="5"/>
  <c r="L34" i="4"/>
  <c r="J34" i="4"/>
  <c r="L32" i="5"/>
  <c r="Q31" i="5"/>
  <c r="I31" i="5"/>
  <c r="M31" i="5"/>
  <c r="N31" i="5" s="1"/>
  <c r="J31" i="5"/>
  <c r="H31" i="5"/>
  <c r="B33" i="9"/>
  <c r="J37" i="3"/>
  <c r="K37" i="3" s="1"/>
  <c r="N38" i="3"/>
  <c r="O38" i="3"/>
  <c r="B39" i="3"/>
  <c r="E38" i="3"/>
  <c r="I38" i="3" s="1"/>
  <c r="D38" i="3"/>
  <c r="L38" i="3" l="1"/>
  <c r="J38" i="3"/>
  <c r="K38" i="3" s="1"/>
  <c r="C33" i="5"/>
  <c r="D33" i="5" s="1"/>
  <c r="K33" i="5"/>
  <c r="F33" i="5"/>
  <c r="S32" i="7"/>
  <c r="O32" i="7"/>
  <c r="P32" i="7" s="1"/>
  <c r="K32" i="7"/>
  <c r="L32" i="7" s="1"/>
  <c r="J32" i="7"/>
  <c r="Q32" i="7"/>
  <c r="Q32" i="5"/>
  <c r="M32" i="5"/>
  <c r="N32" i="5" s="1"/>
  <c r="I32" i="5"/>
  <c r="J32" i="5"/>
  <c r="H32" i="5"/>
  <c r="O32" i="5"/>
  <c r="G39" i="4"/>
  <c r="B40" i="4" s="1"/>
  <c r="H39" i="4"/>
  <c r="N33" i="7"/>
  <c r="C33" i="7"/>
  <c r="D33" i="7" s="1"/>
  <c r="M33" i="7"/>
  <c r="F33" i="7"/>
  <c r="H33" i="7"/>
  <c r="U32" i="9"/>
  <c r="Q32" i="9"/>
  <c r="R32" i="9" s="1"/>
  <c r="M32" i="9"/>
  <c r="N32" i="9"/>
  <c r="L32" i="9"/>
  <c r="R34" i="3"/>
  <c r="Q34" i="3"/>
  <c r="L36" i="4"/>
  <c r="J36" i="4"/>
  <c r="E38" i="9"/>
  <c r="E38" i="4"/>
  <c r="E38" i="7"/>
  <c r="E38" i="5"/>
  <c r="C38" i="4"/>
  <c r="D38" i="4" s="1"/>
  <c r="R36" i="3"/>
  <c r="Q36" i="3"/>
  <c r="N39" i="3"/>
  <c r="B40" i="3" s="1"/>
  <c r="D39" i="3"/>
  <c r="O39" i="3"/>
  <c r="B34" i="9"/>
  <c r="P33" i="9"/>
  <c r="O33" i="9"/>
  <c r="C33" i="9"/>
  <c r="D33" i="9"/>
  <c r="H33" i="9"/>
  <c r="F33" i="9"/>
  <c r="J33" i="9"/>
  <c r="V32" i="9"/>
  <c r="I37" i="4"/>
  <c r="K37" i="4"/>
  <c r="F37" i="4"/>
  <c r="N40" i="3" l="1"/>
  <c r="O40" i="3" s="1"/>
  <c r="B41" i="3"/>
  <c r="D40" i="3"/>
  <c r="H40" i="4"/>
  <c r="G40" i="4"/>
  <c r="B41" i="4"/>
  <c r="G33" i="5"/>
  <c r="O33" i="5"/>
  <c r="K33" i="9"/>
  <c r="S33" i="9"/>
  <c r="T33" i="9" s="1"/>
  <c r="V33" i="9"/>
  <c r="E39" i="3"/>
  <c r="I33" i="7"/>
  <c r="Q33" i="7"/>
  <c r="R33" i="7" s="1"/>
  <c r="L33" i="5"/>
  <c r="L37" i="4"/>
  <c r="J37" i="4"/>
  <c r="R32" i="7"/>
  <c r="T32" i="7"/>
  <c r="O34" i="9"/>
  <c r="B35" i="9"/>
  <c r="P34" i="9"/>
  <c r="C34" i="9"/>
  <c r="D34" i="9" s="1"/>
  <c r="F34" i="9"/>
  <c r="J34" i="9"/>
  <c r="H34" i="9"/>
  <c r="I38" i="4"/>
  <c r="K38" i="4"/>
  <c r="F38" i="4"/>
  <c r="B34" i="5"/>
  <c r="B34" i="7"/>
  <c r="R32" i="5"/>
  <c r="P32" i="5"/>
  <c r="P38" i="3"/>
  <c r="M38" i="3"/>
  <c r="E39" i="5" l="1"/>
  <c r="E39" i="9"/>
  <c r="E39" i="7"/>
  <c r="E39" i="4"/>
  <c r="I39" i="3"/>
  <c r="C39" i="4"/>
  <c r="D39" i="4" s="1"/>
  <c r="C34" i="7"/>
  <c r="D34" i="7" s="1"/>
  <c r="N34" i="7"/>
  <c r="F34" i="7"/>
  <c r="M34" i="7"/>
  <c r="H34" i="7"/>
  <c r="B42" i="3"/>
  <c r="O41" i="3"/>
  <c r="D41" i="3"/>
  <c r="N41" i="3"/>
  <c r="E41" i="3" s="1"/>
  <c r="C35" i="9"/>
  <c r="O35" i="9"/>
  <c r="H35" i="9"/>
  <c r="B36" i="9"/>
  <c r="P35" i="9"/>
  <c r="J35" i="9"/>
  <c r="F35" i="9"/>
  <c r="D35" i="9"/>
  <c r="K34" i="9"/>
  <c r="T33" i="7"/>
  <c r="U33" i="9"/>
  <c r="M33" i="9"/>
  <c r="Q33" i="9"/>
  <c r="R33" i="9" s="1"/>
  <c r="L33" i="9"/>
  <c r="N33" i="9"/>
  <c r="G41" i="4"/>
  <c r="H41" i="4"/>
  <c r="B42" i="4"/>
  <c r="L34" i="5"/>
  <c r="K34" i="5"/>
  <c r="B35" i="5" s="1"/>
  <c r="F34" i="5"/>
  <c r="C34" i="5"/>
  <c r="D34" i="5"/>
  <c r="R33" i="5"/>
  <c r="P33" i="5"/>
  <c r="S33" i="7"/>
  <c r="O33" i="7"/>
  <c r="P33" i="7" s="1"/>
  <c r="K33" i="7"/>
  <c r="L33" i="7"/>
  <c r="J33" i="7"/>
  <c r="Q33" i="5"/>
  <c r="M33" i="5"/>
  <c r="N33" i="5" s="1"/>
  <c r="I33" i="5"/>
  <c r="J33" i="5" s="1"/>
  <c r="H33" i="5"/>
  <c r="E40" i="3"/>
  <c r="L38" i="4"/>
  <c r="J38" i="4"/>
  <c r="R38" i="3"/>
  <c r="Q38" i="3"/>
  <c r="E41" i="7" l="1"/>
  <c r="E41" i="5"/>
  <c r="E41" i="4"/>
  <c r="E41" i="9"/>
  <c r="C41" i="4"/>
  <c r="D41" i="4" s="1"/>
  <c r="I41" i="3"/>
  <c r="K35" i="5"/>
  <c r="C35" i="5"/>
  <c r="D35" i="5"/>
  <c r="F35" i="5"/>
  <c r="U34" i="9"/>
  <c r="M34" i="9"/>
  <c r="Q34" i="9"/>
  <c r="R34" i="9" s="1"/>
  <c r="L34" i="9"/>
  <c r="N34" i="9"/>
  <c r="K35" i="9"/>
  <c r="I34" i="7"/>
  <c r="Q34" i="7"/>
  <c r="R34" i="7" s="1"/>
  <c r="L39" i="3"/>
  <c r="J39" i="3"/>
  <c r="K39" i="3" s="1"/>
  <c r="G42" i="4"/>
  <c r="B43" i="4"/>
  <c r="H42" i="4"/>
  <c r="I39" i="4"/>
  <c r="K39" i="4"/>
  <c r="F39" i="4"/>
  <c r="O36" i="9"/>
  <c r="J36" i="9"/>
  <c r="C36" i="9"/>
  <c r="D36" i="9" s="1"/>
  <c r="H36" i="9"/>
  <c r="F36" i="9"/>
  <c r="N42" i="3"/>
  <c r="O42" i="3"/>
  <c r="B43" i="3"/>
  <c r="E42" i="3"/>
  <c r="D42" i="3"/>
  <c r="S34" i="9"/>
  <c r="E40" i="9"/>
  <c r="E40" i="4"/>
  <c r="E40" i="7"/>
  <c r="E40" i="5"/>
  <c r="C40" i="4"/>
  <c r="D40" i="4" s="1"/>
  <c r="I40" i="3"/>
  <c r="G34" i="5"/>
  <c r="O34" i="5" s="1"/>
  <c r="B35" i="7"/>
  <c r="R34" i="5" l="1"/>
  <c r="P34" i="5"/>
  <c r="T34" i="9"/>
  <c r="V34" i="9"/>
  <c r="K36" i="9"/>
  <c r="S36" i="9"/>
  <c r="T36" i="9" s="1"/>
  <c r="U35" i="9"/>
  <c r="M35" i="9"/>
  <c r="Q35" i="9"/>
  <c r="R35" i="9" s="1"/>
  <c r="L35" i="9"/>
  <c r="N35" i="9"/>
  <c r="G35" i="5"/>
  <c r="O35" i="5"/>
  <c r="K40" i="4"/>
  <c r="I40" i="4"/>
  <c r="F40" i="4"/>
  <c r="P39" i="3"/>
  <c r="M39" i="3"/>
  <c r="L40" i="3"/>
  <c r="J40" i="3"/>
  <c r="K40" i="3" s="1"/>
  <c r="L35" i="5"/>
  <c r="E42" i="5"/>
  <c r="E42" i="9"/>
  <c r="E42" i="4"/>
  <c r="E42" i="7"/>
  <c r="G43" i="4"/>
  <c r="B44" i="4" s="1"/>
  <c r="H43" i="4"/>
  <c r="D43" i="3"/>
  <c r="B44" i="3"/>
  <c r="E43" i="3"/>
  <c r="I43" i="3" s="1"/>
  <c r="N43" i="3"/>
  <c r="O43" i="3" s="1"/>
  <c r="S35" i="9"/>
  <c r="I41" i="4"/>
  <c r="K41" i="4"/>
  <c r="F41" i="4"/>
  <c r="P36" i="9"/>
  <c r="T34" i="7"/>
  <c r="L41" i="3"/>
  <c r="J41" i="3"/>
  <c r="K41" i="3" s="1"/>
  <c r="L39" i="4"/>
  <c r="J39" i="4"/>
  <c r="B36" i="7"/>
  <c r="D35" i="7"/>
  <c r="M35" i="7"/>
  <c r="F35" i="7"/>
  <c r="C35" i="7"/>
  <c r="H35" i="7"/>
  <c r="Q34" i="5"/>
  <c r="I34" i="5"/>
  <c r="M34" i="5"/>
  <c r="N34" i="5" s="1"/>
  <c r="H34" i="5"/>
  <c r="J34" i="5"/>
  <c r="I42" i="3"/>
  <c r="B37" i="9"/>
  <c r="C42" i="4"/>
  <c r="D42" i="4" s="1"/>
  <c r="S34" i="7"/>
  <c r="K34" i="7"/>
  <c r="O34" i="7"/>
  <c r="P34" i="7" s="1"/>
  <c r="L34" i="7"/>
  <c r="J34" i="7"/>
  <c r="B36" i="5"/>
  <c r="L43" i="3" l="1"/>
  <c r="J43" i="3"/>
  <c r="K43" i="3" s="1"/>
  <c r="H44" i="4"/>
  <c r="G44" i="4"/>
  <c r="B45" i="4"/>
  <c r="C36" i="5"/>
  <c r="K36" i="5"/>
  <c r="D36" i="5"/>
  <c r="F36" i="5"/>
  <c r="T35" i="9"/>
  <c r="V35" i="9"/>
  <c r="L40" i="4"/>
  <c r="J40" i="4"/>
  <c r="P40" i="3"/>
  <c r="M40" i="3"/>
  <c r="L41" i="4"/>
  <c r="J41" i="4"/>
  <c r="U36" i="9"/>
  <c r="M36" i="9"/>
  <c r="Q36" i="9"/>
  <c r="R36" i="9" s="1"/>
  <c r="N36" i="9"/>
  <c r="L36" i="9"/>
  <c r="P41" i="3"/>
  <c r="M41" i="3"/>
  <c r="K42" i="4"/>
  <c r="I42" i="4"/>
  <c r="F42" i="4"/>
  <c r="L42" i="3"/>
  <c r="J42" i="3"/>
  <c r="K42" i="3" s="1"/>
  <c r="M36" i="7"/>
  <c r="B37" i="7" s="1"/>
  <c r="C36" i="7"/>
  <c r="D36" i="7" s="1"/>
  <c r="H36" i="7"/>
  <c r="F36" i="7"/>
  <c r="E43" i="5"/>
  <c r="E43" i="7"/>
  <c r="E43" i="4"/>
  <c r="E43" i="9"/>
  <c r="C43" i="4"/>
  <c r="D43" i="4" s="1"/>
  <c r="D44" i="3"/>
  <c r="N44" i="3"/>
  <c r="E44" i="3" s="1"/>
  <c r="O44" i="3"/>
  <c r="Q35" i="5"/>
  <c r="I35" i="5"/>
  <c r="M35" i="5"/>
  <c r="N35" i="5" s="1"/>
  <c r="J35" i="5"/>
  <c r="H35" i="5"/>
  <c r="R39" i="3"/>
  <c r="Q39" i="3"/>
  <c r="I35" i="7"/>
  <c r="Q35" i="7"/>
  <c r="R35" i="7" s="1"/>
  <c r="T35" i="7"/>
  <c r="R35" i="5"/>
  <c r="P35" i="5"/>
  <c r="V36" i="9"/>
  <c r="O37" i="9"/>
  <c r="C37" i="9"/>
  <c r="D37" i="9" s="1"/>
  <c r="B38" i="9"/>
  <c r="P37" i="9"/>
  <c r="F37" i="9"/>
  <c r="J37" i="9"/>
  <c r="H37" i="9"/>
  <c r="N35" i="7"/>
  <c r="E44" i="5" l="1"/>
  <c r="E44" i="9"/>
  <c r="E44" i="4"/>
  <c r="E44" i="7"/>
  <c r="I44" i="3"/>
  <c r="C44" i="4"/>
  <c r="D44" i="4" s="1"/>
  <c r="M37" i="7"/>
  <c r="N37" i="7" s="1"/>
  <c r="C37" i="7"/>
  <c r="D37" i="7"/>
  <c r="F37" i="7"/>
  <c r="H37" i="7"/>
  <c r="I43" i="4"/>
  <c r="K43" i="4"/>
  <c r="F43" i="4"/>
  <c r="G45" i="4"/>
  <c r="B46" i="4"/>
  <c r="H45" i="4"/>
  <c r="C38" i="9"/>
  <c r="O38" i="9"/>
  <c r="D38" i="9"/>
  <c r="B39" i="9"/>
  <c r="P38" i="9"/>
  <c r="H38" i="9"/>
  <c r="J38" i="9"/>
  <c r="F38" i="9"/>
  <c r="L42" i="4"/>
  <c r="J42" i="4"/>
  <c r="G36" i="5"/>
  <c r="O36" i="5"/>
  <c r="K37" i="9"/>
  <c r="S37" i="9"/>
  <c r="T37" i="9" s="1"/>
  <c r="B45" i="3"/>
  <c r="R40" i="3"/>
  <c r="Q40" i="3"/>
  <c r="Q36" i="7"/>
  <c r="R36" i="7" s="1"/>
  <c r="I36" i="7"/>
  <c r="B37" i="5"/>
  <c r="N36" i="7"/>
  <c r="L36" i="5"/>
  <c r="P42" i="3"/>
  <c r="M42" i="3"/>
  <c r="S35" i="7"/>
  <c r="K35" i="7"/>
  <c r="O35" i="7"/>
  <c r="P35" i="7" s="1"/>
  <c r="L35" i="7"/>
  <c r="J35" i="7"/>
  <c r="R41" i="3"/>
  <c r="Q41" i="3"/>
  <c r="P43" i="3"/>
  <c r="M43" i="3"/>
  <c r="G46" i="4" l="1"/>
  <c r="H46" i="4" s="1"/>
  <c r="B47" i="4"/>
  <c r="R36" i="5"/>
  <c r="P36" i="5"/>
  <c r="K37" i="5"/>
  <c r="B38" i="5" s="1"/>
  <c r="C37" i="5"/>
  <c r="D37" i="5"/>
  <c r="F37" i="5"/>
  <c r="I44" i="4"/>
  <c r="K44" i="4"/>
  <c r="F44" i="4"/>
  <c r="R43" i="3"/>
  <c r="Q43" i="3"/>
  <c r="O39" i="9"/>
  <c r="B40" i="9" s="1"/>
  <c r="C39" i="9"/>
  <c r="P39" i="9"/>
  <c r="F39" i="9"/>
  <c r="D39" i="9"/>
  <c r="H39" i="9"/>
  <c r="J39" i="9"/>
  <c r="R42" i="3"/>
  <c r="Q42" i="3"/>
  <c r="L44" i="3"/>
  <c r="J44" i="3"/>
  <c r="K44" i="3" s="1"/>
  <c r="S36" i="7"/>
  <c r="O36" i="7"/>
  <c r="P36" i="7" s="1"/>
  <c r="K36" i="7"/>
  <c r="J36" i="7"/>
  <c r="L36" i="7"/>
  <c r="L43" i="4"/>
  <c r="J43" i="4"/>
  <c r="I37" i="7"/>
  <c r="Q37" i="7"/>
  <c r="R37" i="7" s="1"/>
  <c r="T37" i="7"/>
  <c r="U37" i="9"/>
  <c r="M37" i="9"/>
  <c r="N37" i="9" s="1"/>
  <c r="Q37" i="9"/>
  <c r="R37" i="9" s="1"/>
  <c r="L37" i="9"/>
  <c r="V37" i="9"/>
  <c r="K38" i="9"/>
  <c r="S38" i="9"/>
  <c r="T38" i="9" s="1"/>
  <c r="Q36" i="5"/>
  <c r="I36" i="5"/>
  <c r="M36" i="5"/>
  <c r="N36" i="5" s="1"/>
  <c r="H36" i="5"/>
  <c r="J36" i="5"/>
  <c r="T36" i="7"/>
  <c r="N45" i="3"/>
  <c r="E45" i="3" s="1"/>
  <c r="B46" i="3"/>
  <c r="D45" i="3"/>
  <c r="B38" i="7"/>
  <c r="B39" i="5" l="1"/>
  <c r="K38" i="5"/>
  <c r="L38" i="5"/>
  <c r="C38" i="5"/>
  <c r="F38" i="5"/>
  <c r="D38" i="5"/>
  <c r="E45" i="4"/>
  <c r="E45" i="9"/>
  <c r="E45" i="7"/>
  <c r="E45" i="5"/>
  <c r="C45" i="4"/>
  <c r="D45" i="4" s="1"/>
  <c r="I45" i="3"/>
  <c r="C40" i="9"/>
  <c r="H40" i="9"/>
  <c r="D40" i="9"/>
  <c r="O40" i="9"/>
  <c r="B41" i="9" s="1"/>
  <c r="J40" i="9"/>
  <c r="F40" i="9"/>
  <c r="H38" i="7"/>
  <c r="N38" i="7"/>
  <c r="B39" i="7"/>
  <c r="C38" i="7"/>
  <c r="D38" i="7" s="1"/>
  <c r="M38" i="7"/>
  <c r="F38" i="7"/>
  <c r="U38" i="9"/>
  <c r="Q38" i="9"/>
  <c r="R38" i="9" s="1"/>
  <c r="M38" i="9"/>
  <c r="N38" i="9"/>
  <c r="L38" i="9"/>
  <c r="S37" i="7"/>
  <c r="O37" i="7"/>
  <c r="P37" i="7" s="1"/>
  <c r="K37" i="7"/>
  <c r="L37" i="7"/>
  <c r="J37" i="7"/>
  <c r="L44" i="4"/>
  <c r="J44" i="4"/>
  <c r="V38" i="9"/>
  <c r="O45" i="3"/>
  <c r="G37" i="5"/>
  <c r="O37" i="5" s="1"/>
  <c r="G47" i="4"/>
  <c r="B48" i="4" s="1"/>
  <c r="L37" i="5"/>
  <c r="N46" i="3"/>
  <c r="O46" i="3" s="1"/>
  <c r="D46" i="3"/>
  <c r="P44" i="3"/>
  <c r="M44" i="3"/>
  <c r="K39" i="9"/>
  <c r="S39" i="9"/>
  <c r="T39" i="9" s="1"/>
  <c r="V39" i="9"/>
  <c r="B49" i="4" l="1"/>
  <c r="G48" i="4"/>
  <c r="H48" i="4"/>
  <c r="R37" i="5"/>
  <c r="P37" i="5"/>
  <c r="O41" i="9"/>
  <c r="J41" i="9"/>
  <c r="H41" i="9"/>
  <c r="D41" i="9"/>
  <c r="F41" i="9"/>
  <c r="C41" i="9"/>
  <c r="E46" i="3"/>
  <c r="I45" i="4"/>
  <c r="K45" i="4"/>
  <c r="F45" i="4"/>
  <c r="L45" i="3"/>
  <c r="J45" i="3"/>
  <c r="K45" i="3" s="1"/>
  <c r="M39" i="7"/>
  <c r="B40" i="7" s="1"/>
  <c r="C39" i="7"/>
  <c r="N39" i="7"/>
  <c r="D39" i="7"/>
  <c r="H39" i="7"/>
  <c r="F39" i="7"/>
  <c r="K40" i="9"/>
  <c r="S40" i="9"/>
  <c r="T40" i="9" s="1"/>
  <c r="U39" i="9"/>
  <c r="M39" i="9"/>
  <c r="N39" i="9" s="1"/>
  <c r="Q39" i="9"/>
  <c r="R39" i="9" s="1"/>
  <c r="L39" i="9"/>
  <c r="H47" i="4"/>
  <c r="R44" i="3"/>
  <c r="Q44" i="3"/>
  <c r="B47" i="3"/>
  <c r="O38" i="5"/>
  <c r="G38" i="5"/>
  <c r="Q37" i="5"/>
  <c r="M37" i="5"/>
  <c r="N37" i="5" s="1"/>
  <c r="I37" i="5"/>
  <c r="H37" i="5"/>
  <c r="J37" i="5"/>
  <c r="I38" i="7"/>
  <c r="P40" i="9"/>
  <c r="K39" i="5"/>
  <c r="B40" i="5"/>
  <c r="C39" i="5"/>
  <c r="D39" i="5" s="1"/>
  <c r="L39" i="5"/>
  <c r="F39" i="5"/>
  <c r="B41" i="7" l="1"/>
  <c r="M40" i="7"/>
  <c r="N40" i="7"/>
  <c r="C40" i="7"/>
  <c r="D40" i="7" s="1"/>
  <c r="H40" i="7"/>
  <c r="F40" i="7"/>
  <c r="S38" i="7"/>
  <c r="K38" i="7"/>
  <c r="O38" i="7"/>
  <c r="P38" i="7" s="1"/>
  <c r="J38" i="7"/>
  <c r="L38" i="7"/>
  <c r="V40" i="9"/>
  <c r="U40" i="9"/>
  <c r="Q40" i="9"/>
  <c r="R40" i="9" s="1"/>
  <c r="M40" i="9"/>
  <c r="N40" i="9"/>
  <c r="L40" i="9"/>
  <c r="L45" i="4"/>
  <c r="J45" i="4"/>
  <c r="G39" i="5"/>
  <c r="O39" i="5" s="1"/>
  <c r="E46" i="9"/>
  <c r="E46" i="4"/>
  <c r="E46" i="7"/>
  <c r="E46" i="5"/>
  <c r="C46" i="4"/>
  <c r="D46" i="4" s="1"/>
  <c r="I46" i="3"/>
  <c r="K41" i="9"/>
  <c r="S41" i="9" s="1"/>
  <c r="P41" i="9"/>
  <c r="P45" i="3"/>
  <c r="M45" i="3"/>
  <c r="B41" i="5"/>
  <c r="L40" i="5"/>
  <c r="D40" i="5"/>
  <c r="C40" i="5"/>
  <c r="K40" i="5"/>
  <c r="F40" i="5"/>
  <c r="Q38" i="5"/>
  <c r="M38" i="5"/>
  <c r="N38" i="5" s="1"/>
  <c r="I38" i="5"/>
  <c r="J38" i="5"/>
  <c r="H38" i="5"/>
  <c r="I39" i="7"/>
  <c r="Q39" i="7"/>
  <c r="R39" i="7" s="1"/>
  <c r="T39" i="7"/>
  <c r="B42" i="9"/>
  <c r="D47" i="3"/>
  <c r="N47" i="3"/>
  <c r="O47" i="3" s="1"/>
  <c r="Q38" i="7"/>
  <c r="R38" i="5"/>
  <c r="P38" i="5"/>
  <c r="G49" i="4"/>
  <c r="B50" i="4" s="1"/>
  <c r="H49" i="4"/>
  <c r="R39" i="5" l="1"/>
  <c r="P39" i="5"/>
  <c r="T41" i="9"/>
  <c r="V41" i="9"/>
  <c r="G50" i="4"/>
  <c r="H50" i="4" s="1"/>
  <c r="B51" i="4"/>
  <c r="S39" i="7"/>
  <c r="K39" i="7"/>
  <c r="L39" i="7" s="1"/>
  <c r="O39" i="7"/>
  <c r="P39" i="7" s="1"/>
  <c r="J39" i="7"/>
  <c r="B48" i="3"/>
  <c r="I46" i="4"/>
  <c r="K46" i="4"/>
  <c r="F46" i="4"/>
  <c r="E47" i="3"/>
  <c r="G40" i="5"/>
  <c r="O40" i="5" s="1"/>
  <c r="I40" i="7"/>
  <c r="Q40" i="7"/>
  <c r="R40" i="7" s="1"/>
  <c r="L46" i="3"/>
  <c r="J46" i="3"/>
  <c r="K46" i="3" s="1"/>
  <c r="B42" i="5"/>
  <c r="L41" i="5"/>
  <c r="K41" i="5"/>
  <c r="C41" i="5"/>
  <c r="D41" i="5"/>
  <c r="F41" i="5"/>
  <c r="R45" i="3"/>
  <c r="Q45" i="3"/>
  <c r="R38" i="7"/>
  <c r="T38" i="7"/>
  <c r="B43" i="9"/>
  <c r="O42" i="9"/>
  <c r="P42" i="9" s="1"/>
  <c r="H42" i="9"/>
  <c r="F42" i="9"/>
  <c r="C42" i="9"/>
  <c r="D42" i="9" s="1"/>
  <c r="J42" i="9"/>
  <c r="U41" i="9"/>
  <c r="Q41" i="9"/>
  <c r="R41" i="9" s="1"/>
  <c r="M41" i="9"/>
  <c r="N41" i="9"/>
  <c r="L41" i="9"/>
  <c r="Q39" i="5"/>
  <c r="I39" i="5"/>
  <c r="M39" i="5"/>
  <c r="N39" i="5" s="1"/>
  <c r="J39" i="5"/>
  <c r="H39" i="5"/>
  <c r="M41" i="7"/>
  <c r="N41" i="7"/>
  <c r="F41" i="7"/>
  <c r="C41" i="7"/>
  <c r="D41" i="7" s="1"/>
  <c r="H41" i="7"/>
  <c r="R40" i="5" l="1"/>
  <c r="P40" i="5"/>
  <c r="L46" i="4"/>
  <c r="J46" i="4"/>
  <c r="T40" i="7"/>
  <c r="S40" i="7"/>
  <c r="K40" i="7"/>
  <c r="L40" i="7" s="1"/>
  <c r="O40" i="7"/>
  <c r="P40" i="7" s="1"/>
  <c r="J40" i="7"/>
  <c r="G41" i="5"/>
  <c r="O41" i="5"/>
  <c r="I41" i="7"/>
  <c r="Q41" i="7"/>
  <c r="R41" i="7" s="1"/>
  <c r="T41" i="7"/>
  <c r="H51" i="4"/>
  <c r="G51" i="4"/>
  <c r="B52" i="4" s="1"/>
  <c r="B49" i="3"/>
  <c r="D48" i="3"/>
  <c r="O48" i="3"/>
  <c r="N48" i="3"/>
  <c r="E48" i="3"/>
  <c r="K42" i="9"/>
  <c r="S42" i="9" s="1"/>
  <c r="Q40" i="5"/>
  <c r="M40" i="5"/>
  <c r="N40" i="5" s="1"/>
  <c r="I40" i="5"/>
  <c r="J40" i="5"/>
  <c r="H40" i="5"/>
  <c r="P46" i="3"/>
  <c r="M46" i="3"/>
  <c r="B42" i="7"/>
  <c r="O43" i="9"/>
  <c r="P43" i="9" s="1"/>
  <c r="J43" i="9"/>
  <c r="H43" i="9"/>
  <c r="F43" i="9"/>
  <c r="C43" i="9"/>
  <c r="D43" i="9" s="1"/>
  <c r="B43" i="5"/>
  <c r="L42" i="5"/>
  <c r="K42" i="5"/>
  <c r="F42" i="5"/>
  <c r="C42" i="5"/>
  <c r="D42" i="5" s="1"/>
  <c r="E47" i="4"/>
  <c r="E47" i="5"/>
  <c r="E47" i="9"/>
  <c r="E47" i="7"/>
  <c r="C47" i="4"/>
  <c r="D47" i="4" s="1"/>
  <c r="I47" i="3"/>
  <c r="G52" i="4" l="1"/>
  <c r="H52" i="4" s="1"/>
  <c r="B53" i="4"/>
  <c r="T42" i="9"/>
  <c r="V42" i="9"/>
  <c r="E48" i="4"/>
  <c r="E48" i="7"/>
  <c r="E48" i="9"/>
  <c r="E48" i="5"/>
  <c r="C48" i="4"/>
  <c r="D48" i="4" s="1"/>
  <c r="L47" i="3"/>
  <c r="J47" i="3"/>
  <c r="K47" i="3" s="1"/>
  <c r="B44" i="9"/>
  <c r="S41" i="7"/>
  <c r="K41" i="7"/>
  <c r="O41" i="7"/>
  <c r="P41" i="7" s="1"/>
  <c r="J41" i="7"/>
  <c r="L41" i="7"/>
  <c r="I48" i="3"/>
  <c r="M42" i="7"/>
  <c r="B43" i="7"/>
  <c r="N42" i="7"/>
  <c r="C42" i="7"/>
  <c r="D42" i="7" s="1"/>
  <c r="F42" i="7"/>
  <c r="H42" i="7"/>
  <c r="Q41" i="5"/>
  <c r="I41" i="5"/>
  <c r="J41" i="5" s="1"/>
  <c r="M41" i="5"/>
  <c r="N41" i="5" s="1"/>
  <c r="H41" i="5"/>
  <c r="K43" i="5"/>
  <c r="L43" i="5" s="1"/>
  <c r="B44" i="5"/>
  <c r="C43" i="5"/>
  <c r="D43" i="5" s="1"/>
  <c r="F43" i="5"/>
  <c r="O49" i="3"/>
  <c r="D49" i="3"/>
  <c r="B50" i="3"/>
  <c r="N49" i="3"/>
  <c r="E49" i="3" s="1"/>
  <c r="R41" i="5"/>
  <c r="P41" i="5"/>
  <c r="I47" i="4"/>
  <c r="K47" i="4"/>
  <c r="F47" i="4"/>
  <c r="G42" i="5"/>
  <c r="O42" i="5"/>
  <c r="K43" i="9"/>
  <c r="S43" i="9" s="1"/>
  <c r="R46" i="3"/>
  <c r="Q46" i="3"/>
  <c r="U42" i="9"/>
  <c r="M42" i="9"/>
  <c r="N42" i="9" s="1"/>
  <c r="Q42" i="9"/>
  <c r="R42" i="9" s="1"/>
  <c r="L42" i="9"/>
  <c r="E49" i="4" l="1"/>
  <c r="E49" i="9"/>
  <c r="E49" i="7"/>
  <c r="E49" i="5"/>
  <c r="C49" i="4"/>
  <c r="D49" i="4" s="1"/>
  <c r="I49" i="3"/>
  <c r="T43" i="9"/>
  <c r="V43" i="9"/>
  <c r="Q42" i="5"/>
  <c r="M42" i="5"/>
  <c r="N42" i="5" s="1"/>
  <c r="I42" i="5"/>
  <c r="H42" i="5"/>
  <c r="J42" i="5"/>
  <c r="P47" i="3"/>
  <c r="M47" i="3"/>
  <c r="B44" i="7"/>
  <c r="M43" i="7"/>
  <c r="C43" i="7"/>
  <c r="D43" i="7" s="1"/>
  <c r="F43" i="7"/>
  <c r="H43" i="7"/>
  <c r="I42" i="7"/>
  <c r="Q42" i="7"/>
  <c r="R42" i="7" s="1"/>
  <c r="T42" i="7"/>
  <c r="R42" i="5"/>
  <c r="P42" i="5"/>
  <c r="D50" i="3"/>
  <c r="N50" i="3"/>
  <c r="B51" i="3" s="1"/>
  <c r="O50" i="3"/>
  <c r="C44" i="5"/>
  <c r="K44" i="5"/>
  <c r="D44" i="5"/>
  <c r="F44" i="5"/>
  <c r="L48" i="3"/>
  <c r="J48" i="3"/>
  <c r="K48" i="3" s="1"/>
  <c r="C44" i="9"/>
  <c r="O44" i="9"/>
  <c r="B45" i="9"/>
  <c r="D44" i="9"/>
  <c r="J44" i="9"/>
  <c r="F44" i="9"/>
  <c r="H44" i="9"/>
  <c r="P44" i="9"/>
  <c r="G53" i="4"/>
  <c r="B54" i="4" s="1"/>
  <c r="K48" i="4"/>
  <c r="I48" i="4"/>
  <c r="F48" i="4"/>
  <c r="L47" i="4"/>
  <c r="J47" i="4"/>
  <c r="G43" i="5"/>
  <c r="O43" i="5"/>
  <c r="U43" i="9"/>
  <c r="Q43" i="9"/>
  <c r="R43" i="9" s="1"/>
  <c r="M43" i="9"/>
  <c r="N43" i="9" s="1"/>
  <c r="L43" i="9"/>
  <c r="G54" i="4" l="1"/>
  <c r="B55" i="4" s="1"/>
  <c r="H54" i="4"/>
  <c r="B52" i="3"/>
  <c r="N51" i="3"/>
  <c r="E51" i="3"/>
  <c r="O51" i="3"/>
  <c r="D51" i="3"/>
  <c r="H53" i="4"/>
  <c r="G44" i="5"/>
  <c r="O44" i="5" s="1"/>
  <c r="R47" i="3"/>
  <c r="Q47" i="3"/>
  <c r="E50" i="3"/>
  <c r="B45" i="5"/>
  <c r="K44" i="9"/>
  <c r="S42" i="7"/>
  <c r="O42" i="7"/>
  <c r="P42" i="7" s="1"/>
  <c r="K42" i="7"/>
  <c r="L42" i="7" s="1"/>
  <c r="J42" i="7"/>
  <c r="L49" i="3"/>
  <c r="J49" i="3"/>
  <c r="K49" i="3" s="1"/>
  <c r="Q43" i="7"/>
  <c r="R43" i="7" s="1"/>
  <c r="T43" i="7"/>
  <c r="I43" i="7"/>
  <c r="L48" i="4"/>
  <c r="J48" i="4"/>
  <c r="P48" i="3"/>
  <c r="M48" i="3"/>
  <c r="M44" i="7"/>
  <c r="N44" i="7" s="1"/>
  <c r="C44" i="7"/>
  <c r="H44" i="7"/>
  <c r="F44" i="7"/>
  <c r="D44" i="7"/>
  <c r="R43" i="5"/>
  <c r="P43" i="5"/>
  <c r="Q43" i="5"/>
  <c r="M43" i="5"/>
  <c r="N43" i="5" s="1"/>
  <c r="I43" i="5"/>
  <c r="J43" i="5"/>
  <c r="H43" i="5"/>
  <c r="C45" i="9"/>
  <c r="D45" i="9" s="1"/>
  <c r="O45" i="9"/>
  <c r="H45" i="9"/>
  <c r="J45" i="9"/>
  <c r="F45" i="9"/>
  <c r="L44" i="5"/>
  <c r="N43" i="7"/>
  <c r="I49" i="4"/>
  <c r="K49" i="4"/>
  <c r="F49" i="4"/>
  <c r="R44" i="5" l="1"/>
  <c r="P44" i="5"/>
  <c r="G55" i="4"/>
  <c r="B56" i="4" s="1"/>
  <c r="N52" i="3"/>
  <c r="O52" i="3" s="1"/>
  <c r="D52" i="3"/>
  <c r="E50" i="5"/>
  <c r="E50" i="9"/>
  <c r="E50" i="7"/>
  <c r="E50" i="4"/>
  <c r="C50" i="4"/>
  <c r="D50" i="4" s="1"/>
  <c r="I50" i="3"/>
  <c r="K45" i="9"/>
  <c r="S45" i="9"/>
  <c r="T45" i="9" s="1"/>
  <c r="U44" i="9"/>
  <c r="M44" i="9"/>
  <c r="Q44" i="9"/>
  <c r="R44" i="9" s="1"/>
  <c r="N44" i="9"/>
  <c r="L44" i="9"/>
  <c r="E51" i="7"/>
  <c r="E51" i="9"/>
  <c r="E51" i="4"/>
  <c r="E51" i="5"/>
  <c r="C51" i="4"/>
  <c r="D51" i="4" s="1"/>
  <c r="I51" i="3"/>
  <c r="L49" i="4"/>
  <c r="J49" i="4"/>
  <c r="R48" i="3"/>
  <c r="Q48" i="3"/>
  <c r="B46" i="9"/>
  <c r="P49" i="3"/>
  <c r="M49" i="3"/>
  <c r="S44" i="9"/>
  <c r="Q44" i="5"/>
  <c r="M44" i="5"/>
  <c r="N44" i="5" s="1"/>
  <c r="I44" i="5"/>
  <c r="J44" i="5" s="1"/>
  <c r="H44" i="5"/>
  <c r="P45" i="9"/>
  <c r="K45" i="5"/>
  <c r="B46" i="5"/>
  <c r="C45" i="5"/>
  <c r="D45" i="5" s="1"/>
  <c r="F45" i="5"/>
  <c r="Q44" i="7"/>
  <c r="R44" i="7" s="1"/>
  <c r="I44" i="7"/>
  <c r="B45" i="7"/>
  <c r="S43" i="7"/>
  <c r="O43" i="7"/>
  <c r="P43" i="7" s="1"/>
  <c r="K43" i="7"/>
  <c r="J43" i="7"/>
  <c r="L43" i="7"/>
  <c r="G56" i="4" l="1"/>
  <c r="B57" i="4" s="1"/>
  <c r="H56" i="4"/>
  <c r="L51" i="3"/>
  <c r="J51" i="3"/>
  <c r="K51" i="3" s="1"/>
  <c r="R49" i="3"/>
  <c r="Q49" i="3"/>
  <c r="B53" i="3"/>
  <c r="B47" i="5"/>
  <c r="K46" i="5"/>
  <c r="F46" i="5"/>
  <c r="C46" i="5"/>
  <c r="D46" i="5" s="1"/>
  <c r="K50" i="4"/>
  <c r="I50" i="4"/>
  <c r="F50" i="4"/>
  <c r="G45" i="5"/>
  <c r="O46" i="9"/>
  <c r="P46" i="9" s="1"/>
  <c r="B47" i="9"/>
  <c r="C46" i="9"/>
  <c r="D46" i="9" s="1"/>
  <c r="J46" i="9"/>
  <c r="H46" i="9"/>
  <c r="F46" i="9"/>
  <c r="I51" i="4"/>
  <c r="K51" i="4"/>
  <c r="F51" i="4"/>
  <c r="V45" i="9"/>
  <c r="H55" i="4"/>
  <c r="T44" i="9"/>
  <c r="V44" i="9"/>
  <c r="T44" i="7"/>
  <c r="L45" i="5"/>
  <c r="U45" i="9"/>
  <c r="M45" i="9"/>
  <c r="Q45" i="9"/>
  <c r="R45" i="9" s="1"/>
  <c r="L45" i="9"/>
  <c r="N45" i="9"/>
  <c r="E52" i="3"/>
  <c r="N45" i="7"/>
  <c r="M45" i="7"/>
  <c r="C45" i="7"/>
  <c r="D45" i="7" s="1"/>
  <c r="H45" i="7"/>
  <c r="F45" i="7"/>
  <c r="S44" i="7"/>
  <c r="K44" i="7"/>
  <c r="L44" i="7" s="1"/>
  <c r="O44" i="7"/>
  <c r="P44" i="7" s="1"/>
  <c r="J44" i="7"/>
  <c r="L50" i="3"/>
  <c r="J50" i="3"/>
  <c r="K50" i="3" s="1"/>
  <c r="G57" i="4" l="1"/>
  <c r="B58" i="4" s="1"/>
  <c r="H57" i="4"/>
  <c r="Q45" i="5"/>
  <c r="I45" i="5"/>
  <c r="J45" i="5" s="1"/>
  <c r="M45" i="5"/>
  <c r="N45" i="5" s="1"/>
  <c r="H45" i="5"/>
  <c r="O47" i="9"/>
  <c r="B48" i="9" s="1"/>
  <c r="C47" i="9"/>
  <c r="D47" i="9" s="1"/>
  <c r="J47" i="9"/>
  <c r="F47" i="9"/>
  <c r="H47" i="9"/>
  <c r="L50" i="4"/>
  <c r="J50" i="4"/>
  <c r="E52" i="7"/>
  <c r="E52" i="9"/>
  <c r="E52" i="4"/>
  <c r="E52" i="5"/>
  <c r="C52" i="4"/>
  <c r="D52" i="4" s="1"/>
  <c r="I52" i="3"/>
  <c r="E53" i="3"/>
  <c r="I53" i="3" s="1"/>
  <c r="N53" i="3"/>
  <c r="B54" i="3"/>
  <c r="D53" i="3"/>
  <c r="O53" i="3"/>
  <c r="P50" i="3"/>
  <c r="M50" i="3"/>
  <c r="I45" i="7"/>
  <c r="Q45" i="7"/>
  <c r="R45" i="7" s="1"/>
  <c r="O46" i="5"/>
  <c r="G46" i="5"/>
  <c r="L51" i="4"/>
  <c r="J51" i="4"/>
  <c r="O45" i="5"/>
  <c r="B46" i="7"/>
  <c r="K46" i="9"/>
  <c r="S46" i="9"/>
  <c r="T46" i="9" s="1"/>
  <c r="L46" i="5"/>
  <c r="P51" i="3"/>
  <c r="M51" i="3"/>
  <c r="C47" i="5"/>
  <c r="D47" i="5" s="1"/>
  <c r="K47" i="5"/>
  <c r="L47" i="5"/>
  <c r="F47" i="5"/>
  <c r="O48" i="9" l="1"/>
  <c r="P48" i="9" s="1"/>
  <c r="D48" i="9"/>
  <c r="C48" i="9"/>
  <c r="H48" i="9"/>
  <c r="F48" i="9"/>
  <c r="J48" i="9"/>
  <c r="L53" i="3"/>
  <c r="J53" i="3"/>
  <c r="K53" i="3" s="1"/>
  <c r="B59" i="4"/>
  <c r="G58" i="4"/>
  <c r="H58" i="4" s="1"/>
  <c r="U46" i="9"/>
  <c r="M46" i="9"/>
  <c r="N46" i="9" s="1"/>
  <c r="Q46" i="9"/>
  <c r="R46" i="9" s="1"/>
  <c r="L46" i="9"/>
  <c r="G47" i="5"/>
  <c r="O47" i="5" s="1"/>
  <c r="I52" i="4"/>
  <c r="K52" i="4"/>
  <c r="F52" i="4"/>
  <c r="R45" i="5"/>
  <c r="P45" i="5"/>
  <c r="K47" i="9"/>
  <c r="S47" i="9"/>
  <c r="T47" i="9" s="1"/>
  <c r="N46" i="7"/>
  <c r="D46" i="7"/>
  <c r="C46" i="7"/>
  <c r="M46" i="7"/>
  <c r="B47" i="7"/>
  <c r="H46" i="7"/>
  <c r="F46" i="7"/>
  <c r="R50" i="3"/>
  <c r="Q50" i="3"/>
  <c r="R46" i="5"/>
  <c r="P46" i="5"/>
  <c r="T45" i="7"/>
  <c r="S45" i="7"/>
  <c r="K45" i="7"/>
  <c r="O45" i="7"/>
  <c r="P45" i="7" s="1"/>
  <c r="L45" i="7"/>
  <c r="J45" i="7"/>
  <c r="N54" i="3"/>
  <c r="B55" i="3" s="1"/>
  <c r="D54" i="3"/>
  <c r="B48" i="5"/>
  <c r="R51" i="3"/>
  <c r="Q51" i="3"/>
  <c r="L52" i="3"/>
  <c r="J52" i="3"/>
  <c r="K52" i="3" s="1"/>
  <c r="V46" i="9"/>
  <c r="Q46" i="5"/>
  <c r="I46" i="5"/>
  <c r="M46" i="5"/>
  <c r="N46" i="5" s="1"/>
  <c r="H46" i="5"/>
  <c r="J46" i="5"/>
  <c r="E53" i="5"/>
  <c r="E53" i="7"/>
  <c r="E53" i="4"/>
  <c r="E53" i="9"/>
  <c r="C53" i="4"/>
  <c r="D53" i="4" s="1"/>
  <c r="P47" i="9"/>
  <c r="R47" i="5" l="1"/>
  <c r="P47" i="5"/>
  <c r="N55" i="3"/>
  <c r="E55" i="3"/>
  <c r="B56" i="3"/>
  <c r="I55" i="3"/>
  <c r="L55" i="3" s="1"/>
  <c r="P55" i="3" s="1"/>
  <c r="R55" i="3" s="1"/>
  <c r="D55" i="3"/>
  <c r="J55" i="3"/>
  <c r="K55" i="3" s="1"/>
  <c r="O55" i="3"/>
  <c r="E54" i="3"/>
  <c r="I53" i="4"/>
  <c r="K53" i="4"/>
  <c r="F53" i="4"/>
  <c r="P52" i="3"/>
  <c r="M52" i="3"/>
  <c r="V47" i="9"/>
  <c r="L52" i="4"/>
  <c r="J52" i="4"/>
  <c r="P53" i="3"/>
  <c r="M53" i="3"/>
  <c r="G59" i="4"/>
  <c r="B60" i="4"/>
  <c r="H59" i="4"/>
  <c r="U47" i="9"/>
  <c r="Q47" i="9"/>
  <c r="R47" i="9" s="1"/>
  <c r="M47" i="9"/>
  <c r="N47" i="9"/>
  <c r="L47" i="9"/>
  <c r="O54" i="3"/>
  <c r="B49" i="9"/>
  <c r="Q47" i="5"/>
  <c r="M47" i="5"/>
  <c r="N47" i="5" s="1"/>
  <c r="I47" i="5"/>
  <c r="H47" i="5"/>
  <c r="J47" i="5"/>
  <c r="K48" i="5"/>
  <c r="L48" i="5" s="1"/>
  <c r="F48" i="5"/>
  <c r="C48" i="5"/>
  <c r="D48" i="5" s="1"/>
  <c r="I46" i="7"/>
  <c r="Q46" i="7" s="1"/>
  <c r="M47" i="7"/>
  <c r="B48" i="7"/>
  <c r="N47" i="7"/>
  <c r="C47" i="7"/>
  <c r="H47" i="7"/>
  <c r="D47" i="7"/>
  <c r="F47" i="7"/>
  <c r="K48" i="9"/>
  <c r="S48" i="9" s="1"/>
  <c r="R46" i="7" l="1"/>
  <c r="T46" i="7"/>
  <c r="T48" i="9"/>
  <c r="V48" i="9"/>
  <c r="G60" i="4"/>
  <c r="B61" i="4"/>
  <c r="H60" i="4"/>
  <c r="E54" i="4"/>
  <c r="E54" i="5"/>
  <c r="E54" i="9"/>
  <c r="E54" i="7"/>
  <c r="C54" i="4"/>
  <c r="D54" i="4" s="1"/>
  <c r="I54" i="3"/>
  <c r="D56" i="3"/>
  <c r="N56" i="3"/>
  <c r="B57" i="3" s="1"/>
  <c r="R53" i="3"/>
  <c r="Q53" i="3"/>
  <c r="E55" i="5"/>
  <c r="E55" i="7"/>
  <c r="E55" i="4"/>
  <c r="E55" i="9"/>
  <c r="C55" i="4"/>
  <c r="D55" i="4" s="1"/>
  <c r="I47" i="7"/>
  <c r="Q47" i="7" s="1"/>
  <c r="L53" i="4"/>
  <c r="J53" i="4"/>
  <c r="M55" i="3"/>
  <c r="G48" i="5"/>
  <c r="O48" i="5" s="1"/>
  <c r="N48" i="7"/>
  <c r="M48" i="7"/>
  <c r="B49" i="7"/>
  <c r="C48" i="7"/>
  <c r="D48" i="7"/>
  <c r="H48" i="7"/>
  <c r="F48" i="7"/>
  <c r="U48" i="9"/>
  <c r="Q48" i="9"/>
  <c r="R48" i="9" s="1"/>
  <c r="M48" i="9"/>
  <c r="N48" i="9" s="1"/>
  <c r="L48" i="9"/>
  <c r="S46" i="7"/>
  <c r="K46" i="7"/>
  <c r="O46" i="7"/>
  <c r="P46" i="7" s="1"/>
  <c r="L46" i="7"/>
  <c r="J46" i="7"/>
  <c r="B49" i="5"/>
  <c r="O49" i="9"/>
  <c r="P49" i="9" s="1"/>
  <c r="J49" i="9"/>
  <c r="C49" i="9"/>
  <c r="H49" i="9"/>
  <c r="D49" i="9"/>
  <c r="F49" i="9"/>
  <c r="R52" i="3"/>
  <c r="Q52" i="3"/>
  <c r="Q55" i="3"/>
  <c r="N57" i="3" l="1"/>
  <c r="O57" i="3" s="1"/>
  <c r="D57" i="3"/>
  <c r="B58" i="3"/>
  <c r="E57" i="3"/>
  <c r="R47" i="7"/>
  <c r="T47" i="7"/>
  <c r="R48" i="5"/>
  <c r="P48" i="5"/>
  <c r="M49" i="7"/>
  <c r="B50" i="7" s="1"/>
  <c r="F49" i="7"/>
  <c r="C49" i="7"/>
  <c r="D49" i="7" s="1"/>
  <c r="H49" i="7"/>
  <c r="E56" i="3"/>
  <c r="I55" i="4"/>
  <c r="K55" i="4"/>
  <c r="F55" i="4"/>
  <c r="G61" i="4"/>
  <c r="H61" i="4" s="1"/>
  <c r="I48" i="7"/>
  <c r="Q48" i="7"/>
  <c r="R48" i="7" s="1"/>
  <c r="T48" i="7"/>
  <c r="O56" i="3"/>
  <c r="K54" i="4"/>
  <c r="I54" i="4"/>
  <c r="F54" i="4"/>
  <c r="S47" i="7"/>
  <c r="K47" i="7"/>
  <c r="O47" i="7"/>
  <c r="P47" i="7" s="1"/>
  <c r="L47" i="7"/>
  <c r="J47" i="7"/>
  <c r="K49" i="5"/>
  <c r="L49" i="5"/>
  <c r="C49" i="5"/>
  <c r="D49" i="5"/>
  <c r="F49" i="5"/>
  <c r="K49" i="9"/>
  <c r="S49" i="9"/>
  <c r="T49" i="9" s="1"/>
  <c r="V49" i="9"/>
  <c r="B50" i="9"/>
  <c r="Q48" i="5"/>
  <c r="I48" i="5"/>
  <c r="M48" i="5"/>
  <c r="N48" i="5" s="1"/>
  <c r="J48" i="5"/>
  <c r="H48" i="5"/>
  <c r="L54" i="3"/>
  <c r="J54" i="3"/>
  <c r="K54" i="3" s="1"/>
  <c r="M50" i="7" l="1"/>
  <c r="N50" i="7" s="1"/>
  <c r="C50" i="7"/>
  <c r="H50" i="7"/>
  <c r="F50" i="7"/>
  <c r="D50" i="7"/>
  <c r="O50" i="9"/>
  <c r="P50" i="9"/>
  <c r="B51" i="9"/>
  <c r="D50" i="9"/>
  <c r="H50" i="9"/>
  <c r="F50" i="9"/>
  <c r="J50" i="9"/>
  <c r="C50" i="9"/>
  <c r="B62" i="4"/>
  <c r="U49" i="9"/>
  <c r="M49" i="9"/>
  <c r="Q49" i="9"/>
  <c r="R49" i="9" s="1"/>
  <c r="N49" i="9"/>
  <c r="L49" i="9"/>
  <c r="S48" i="7"/>
  <c r="O48" i="7"/>
  <c r="P48" i="7" s="1"/>
  <c r="K48" i="7"/>
  <c r="L48" i="7" s="1"/>
  <c r="J48" i="7"/>
  <c r="L55" i="4"/>
  <c r="J55" i="4"/>
  <c r="D58" i="3"/>
  <c r="B59" i="3"/>
  <c r="E58" i="3"/>
  <c r="O58" i="3"/>
  <c r="N58" i="3"/>
  <c r="P54" i="3"/>
  <c r="M54" i="3"/>
  <c r="E57" i="9"/>
  <c r="E57" i="7"/>
  <c r="E57" i="4"/>
  <c r="E57" i="5"/>
  <c r="C57" i="4"/>
  <c r="D57" i="4" s="1"/>
  <c r="G49" i="5"/>
  <c r="O49" i="5"/>
  <c r="L54" i="4"/>
  <c r="J54" i="4"/>
  <c r="E56" i="9"/>
  <c r="E56" i="7"/>
  <c r="E56" i="4"/>
  <c r="E56" i="5"/>
  <c r="C56" i="4"/>
  <c r="D56" i="4" s="1"/>
  <c r="I56" i="3"/>
  <c r="Q49" i="7"/>
  <c r="R49" i="7" s="1"/>
  <c r="I49" i="7"/>
  <c r="B50" i="5"/>
  <c r="N49" i="7"/>
  <c r="I57" i="3"/>
  <c r="K56" i="4" l="1"/>
  <c r="I56" i="4"/>
  <c r="F56" i="4"/>
  <c r="K50" i="9"/>
  <c r="S50" i="9"/>
  <c r="T50" i="9" s="1"/>
  <c r="V50" i="9"/>
  <c r="B51" i="7"/>
  <c r="L56" i="3"/>
  <c r="J56" i="3"/>
  <c r="K56" i="3" s="1"/>
  <c r="E58" i="7"/>
  <c r="E58" i="4"/>
  <c r="E58" i="5"/>
  <c r="E58" i="9"/>
  <c r="C58" i="4"/>
  <c r="D58" i="4" s="1"/>
  <c r="Q49" i="5"/>
  <c r="M49" i="5"/>
  <c r="N49" i="5" s="1"/>
  <c r="I49" i="5"/>
  <c r="J49" i="5" s="1"/>
  <c r="H49" i="5"/>
  <c r="N59" i="3"/>
  <c r="B60" i="3" s="1"/>
  <c r="E59" i="3"/>
  <c r="I59" i="3" s="1"/>
  <c r="D59" i="3"/>
  <c r="O59" i="3"/>
  <c r="H51" i="9"/>
  <c r="P51" i="9"/>
  <c r="J51" i="9"/>
  <c r="F51" i="9"/>
  <c r="O51" i="9"/>
  <c r="C51" i="9"/>
  <c r="D51" i="9" s="1"/>
  <c r="L57" i="3"/>
  <c r="J57" i="3"/>
  <c r="K57" i="3" s="1"/>
  <c r="C50" i="5"/>
  <c r="D50" i="5" s="1"/>
  <c r="K50" i="5"/>
  <c r="F50" i="5"/>
  <c r="I57" i="4"/>
  <c r="K57" i="4"/>
  <c r="F57" i="4"/>
  <c r="R49" i="5"/>
  <c r="P49" i="5"/>
  <c r="T49" i="7"/>
  <c r="G62" i="4"/>
  <c r="B63" i="4" s="1"/>
  <c r="H62" i="4"/>
  <c r="R54" i="3"/>
  <c r="Q54" i="3"/>
  <c r="S49" i="7"/>
  <c r="O49" i="7"/>
  <c r="P49" i="7" s="1"/>
  <c r="K49" i="7"/>
  <c r="L49" i="7" s="1"/>
  <c r="J49" i="7"/>
  <c r="I58" i="3"/>
  <c r="I50" i="7"/>
  <c r="G63" i="4" l="1"/>
  <c r="H63" i="4" s="1"/>
  <c r="B64" i="4"/>
  <c r="N60" i="3"/>
  <c r="B61" i="3" s="1"/>
  <c r="D60" i="3"/>
  <c r="L59" i="3"/>
  <c r="J59" i="3"/>
  <c r="K59" i="3" s="1"/>
  <c r="G50" i="5"/>
  <c r="O50" i="5" s="1"/>
  <c r="U50" i="9"/>
  <c r="Q50" i="9"/>
  <c r="R50" i="9" s="1"/>
  <c r="M50" i="9"/>
  <c r="N50" i="9"/>
  <c r="L50" i="9"/>
  <c r="S50" i="7"/>
  <c r="O50" i="7"/>
  <c r="P50" i="7" s="1"/>
  <c r="K50" i="7"/>
  <c r="L50" i="7"/>
  <c r="J50" i="7"/>
  <c r="L58" i="3"/>
  <c r="J58" i="3"/>
  <c r="K58" i="3" s="1"/>
  <c r="L57" i="4"/>
  <c r="J57" i="4"/>
  <c r="K51" i="9"/>
  <c r="S51" i="9"/>
  <c r="T51" i="9" s="1"/>
  <c r="L50" i="5"/>
  <c r="B51" i="5"/>
  <c r="B52" i="9"/>
  <c r="K58" i="4"/>
  <c r="I58" i="4"/>
  <c r="F58" i="4"/>
  <c r="P56" i="3"/>
  <c r="M56" i="3"/>
  <c r="C51" i="7"/>
  <c r="N51" i="7"/>
  <c r="F51" i="7"/>
  <c r="H51" i="7"/>
  <c r="M51" i="7"/>
  <c r="D51" i="7"/>
  <c r="P57" i="3"/>
  <c r="M57" i="3"/>
  <c r="L56" i="4"/>
  <c r="J56" i="4"/>
  <c r="Q50" i="7"/>
  <c r="E59" i="4"/>
  <c r="E59" i="5"/>
  <c r="E59" i="7"/>
  <c r="E59" i="9"/>
  <c r="C59" i="4"/>
  <c r="D59" i="4" s="1"/>
  <c r="R50" i="5" l="1"/>
  <c r="P50" i="5"/>
  <c r="D61" i="3"/>
  <c r="N61" i="3"/>
  <c r="O61" i="3" s="1"/>
  <c r="B65" i="4"/>
  <c r="G64" i="4"/>
  <c r="H64" i="4" s="1"/>
  <c r="K59" i="4"/>
  <c r="I59" i="4"/>
  <c r="F59" i="4"/>
  <c r="H52" i="9"/>
  <c r="F52" i="9"/>
  <c r="C52" i="9"/>
  <c r="D52" i="9" s="1"/>
  <c r="O52" i="9"/>
  <c r="B53" i="9"/>
  <c r="J52" i="9"/>
  <c r="E60" i="3"/>
  <c r="O60" i="3"/>
  <c r="U51" i="9"/>
  <c r="M51" i="9"/>
  <c r="N51" i="9" s="1"/>
  <c r="Q51" i="9"/>
  <c r="R51" i="9" s="1"/>
  <c r="L51" i="9"/>
  <c r="R57" i="3"/>
  <c r="Q57" i="3"/>
  <c r="R50" i="7"/>
  <c r="T50" i="7"/>
  <c r="D51" i="5"/>
  <c r="C51" i="5"/>
  <c r="K51" i="5"/>
  <c r="F51" i="5"/>
  <c r="Q50" i="5"/>
  <c r="M50" i="5"/>
  <c r="N50" i="5" s="1"/>
  <c r="I50" i="5"/>
  <c r="H50" i="5"/>
  <c r="J50" i="5"/>
  <c r="I51" i="7"/>
  <c r="Q51" i="7" s="1"/>
  <c r="B52" i="7"/>
  <c r="P58" i="3"/>
  <c r="M58" i="3"/>
  <c r="P59" i="3"/>
  <c r="M59" i="3"/>
  <c r="L58" i="4"/>
  <c r="J58" i="4"/>
  <c r="V51" i="9"/>
  <c r="R56" i="3"/>
  <c r="Q56" i="3"/>
  <c r="R51" i="7" l="1"/>
  <c r="T51" i="7"/>
  <c r="F53" i="9"/>
  <c r="C53" i="9"/>
  <c r="D53" i="9" s="1"/>
  <c r="O53" i="9"/>
  <c r="H53" i="9"/>
  <c r="J53" i="9"/>
  <c r="K52" i="9"/>
  <c r="L59" i="4"/>
  <c r="J59" i="4"/>
  <c r="G65" i="4"/>
  <c r="B66" i="4" s="1"/>
  <c r="H65" i="4"/>
  <c r="D52" i="7"/>
  <c r="N52" i="7"/>
  <c r="C52" i="7"/>
  <c r="H52" i="7"/>
  <c r="M52" i="7"/>
  <c r="F52" i="7"/>
  <c r="E61" i="3"/>
  <c r="R59" i="3"/>
  <c r="Q59" i="3"/>
  <c r="G51" i="5"/>
  <c r="O51" i="5" s="1"/>
  <c r="B62" i="3"/>
  <c r="R58" i="3"/>
  <c r="Q58" i="3"/>
  <c r="E60" i="5"/>
  <c r="E60" i="4"/>
  <c r="E60" i="7"/>
  <c r="E60" i="9"/>
  <c r="C60" i="4"/>
  <c r="D60" i="4" s="1"/>
  <c r="I60" i="3"/>
  <c r="B52" i="5"/>
  <c r="P52" i="9"/>
  <c r="S51" i="7"/>
  <c r="O51" i="7"/>
  <c r="P51" i="7" s="1"/>
  <c r="K51" i="7"/>
  <c r="L51" i="7" s="1"/>
  <c r="J51" i="7"/>
  <c r="L51" i="5"/>
  <c r="R51" i="5" l="1"/>
  <c r="P51" i="5"/>
  <c r="B67" i="4"/>
  <c r="G66" i="4"/>
  <c r="H66" i="4"/>
  <c r="U52" i="9"/>
  <c r="Q52" i="9"/>
  <c r="R52" i="9" s="1"/>
  <c r="M52" i="9"/>
  <c r="L52" i="9"/>
  <c r="N52" i="9"/>
  <c r="K60" i="4"/>
  <c r="I60" i="4"/>
  <c r="F60" i="4"/>
  <c r="K53" i="9"/>
  <c r="S53" i="9" s="1"/>
  <c r="E61" i="4"/>
  <c r="E61" i="5"/>
  <c r="E61" i="7"/>
  <c r="E61" i="9"/>
  <c r="C61" i="4"/>
  <c r="D61" i="4" s="1"/>
  <c r="I61" i="3"/>
  <c r="I52" i="7"/>
  <c r="Q52" i="7"/>
  <c r="R52" i="7" s="1"/>
  <c r="O62" i="3"/>
  <c r="B63" i="3"/>
  <c r="N62" i="3"/>
  <c r="D62" i="3"/>
  <c r="E62" i="3"/>
  <c r="B53" i="7"/>
  <c r="P53" i="9"/>
  <c r="L52" i="5"/>
  <c r="F52" i="5"/>
  <c r="C52" i="5"/>
  <c r="D52" i="5" s="1"/>
  <c r="K52" i="5"/>
  <c r="L60" i="3"/>
  <c r="J60" i="3"/>
  <c r="K60" i="3" s="1"/>
  <c r="Q51" i="5"/>
  <c r="I51" i="5"/>
  <c r="M51" i="5"/>
  <c r="N51" i="5" s="1"/>
  <c r="H51" i="5"/>
  <c r="J51" i="5"/>
  <c r="S52" i="9"/>
  <c r="B54" i="9"/>
  <c r="T53" i="9" l="1"/>
  <c r="V53" i="9"/>
  <c r="L60" i="4"/>
  <c r="J60" i="4"/>
  <c r="E62" i="9"/>
  <c r="E62" i="4"/>
  <c r="E62" i="5"/>
  <c r="E62" i="7"/>
  <c r="C62" i="4"/>
  <c r="D62" i="4" s="1"/>
  <c r="P60" i="3"/>
  <c r="M60" i="3"/>
  <c r="S52" i="7"/>
  <c r="K52" i="7"/>
  <c r="L52" i="7" s="1"/>
  <c r="O52" i="7"/>
  <c r="P52" i="7" s="1"/>
  <c r="J52" i="7"/>
  <c r="C53" i="7"/>
  <c r="D53" i="7"/>
  <c r="H53" i="7"/>
  <c r="M53" i="7"/>
  <c r="N53" i="7" s="1"/>
  <c r="F53" i="7"/>
  <c r="I61" i="4"/>
  <c r="K61" i="4"/>
  <c r="F61" i="4"/>
  <c r="T52" i="7"/>
  <c r="U53" i="9"/>
  <c r="Q53" i="9"/>
  <c r="R53" i="9" s="1"/>
  <c r="M53" i="9"/>
  <c r="N53" i="9" s="1"/>
  <c r="L53" i="9"/>
  <c r="G67" i="4"/>
  <c r="B68" i="4" s="1"/>
  <c r="H54" i="9"/>
  <c r="O54" i="9"/>
  <c r="D54" i="9"/>
  <c r="P54" i="9"/>
  <c r="J54" i="9"/>
  <c r="C54" i="9"/>
  <c r="F54" i="9"/>
  <c r="G52" i="5"/>
  <c r="O52" i="5"/>
  <c r="B53" i="5"/>
  <c r="L61" i="3"/>
  <c r="J61" i="3"/>
  <c r="K61" i="3" s="1"/>
  <c r="I62" i="3"/>
  <c r="T52" i="9"/>
  <c r="V52" i="9"/>
  <c r="D63" i="3"/>
  <c r="N63" i="3"/>
  <c r="B64" i="3" s="1"/>
  <c r="H68" i="4" l="1"/>
  <c r="N64" i="3"/>
  <c r="E64" i="3" s="1"/>
  <c r="D64" i="3"/>
  <c r="B65" i="3"/>
  <c r="O64" i="3"/>
  <c r="P61" i="3"/>
  <c r="M61" i="3"/>
  <c r="H67" i="4"/>
  <c r="R52" i="5"/>
  <c r="P52" i="5"/>
  <c r="K54" i="9"/>
  <c r="S54" i="9" s="1"/>
  <c r="R60" i="3"/>
  <c r="Q60" i="3"/>
  <c r="O63" i="3"/>
  <c r="E63" i="3"/>
  <c r="Q52" i="5"/>
  <c r="I52" i="5"/>
  <c r="J52" i="5" s="1"/>
  <c r="M52" i="5"/>
  <c r="N52" i="5" s="1"/>
  <c r="H52" i="5"/>
  <c r="I62" i="4"/>
  <c r="K62" i="4"/>
  <c r="F62" i="4"/>
  <c r="L62" i="3"/>
  <c r="J62" i="3"/>
  <c r="K62" i="3" s="1"/>
  <c r="B55" i="9"/>
  <c r="C53" i="5"/>
  <c r="D53" i="5" s="1"/>
  <c r="K53" i="5"/>
  <c r="L53" i="5"/>
  <c r="B54" i="5"/>
  <c r="F53" i="5"/>
  <c r="I53" i="7"/>
  <c r="Q53" i="7"/>
  <c r="R53" i="7" s="1"/>
  <c r="T53" i="7"/>
  <c r="L61" i="4"/>
  <c r="J61" i="4"/>
  <c r="B54" i="7"/>
  <c r="T54" i="9" l="1"/>
  <c r="V54" i="9"/>
  <c r="E64" i="4"/>
  <c r="E64" i="5"/>
  <c r="E64" i="7"/>
  <c r="E64" i="9"/>
  <c r="C64" i="4"/>
  <c r="D64" i="4" s="1"/>
  <c r="I64" i="3"/>
  <c r="P62" i="3"/>
  <c r="M62" i="3"/>
  <c r="S53" i="7"/>
  <c r="O53" i="7"/>
  <c r="P53" i="7" s="1"/>
  <c r="K53" i="7"/>
  <c r="L53" i="7"/>
  <c r="J53" i="7"/>
  <c r="B55" i="7"/>
  <c r="H54" i="7"/>
  <c r="M54" i="7"/>
  <c r="C54" i="7"/>
  <c r="D54" i="7" s="1"/>
  <c r="F54" i="7"/>
  <c r="R61" i="3"/>
  <c r="Q61" i="3"/>
  <c r="G53" i="5"/>
  <c r="O53" i="5" s="1"/>
  <c r="N65" i="3"/>
  <c r="O65" i="3" s="1"/>
  <c r="D65" i="3"/>
  <c r="B66" i="3"/>
  <c r="E65" i="3"/>
  <c r="E63" i="5"/>
  <c r="E63" i="7"/>
  <c r="E63" i="9"/>
  <c r="E63" i="4"/>
  <c r="C63" i="4"/>
  <c r="D63" i="4" s="1"/>
  <c r="I63" i="3"/>
  <c r="L62" i="4"/>
  <c r="J62" i="4"/>
  <c r="B56" i="9"/>
  <c r="O55" i="9"/>
  <c r="H55" i="9"/>
  <c r="P55" i="9"/>
  <c r="F55" i="9"/>
  <c r="J55" i="9"/>
  <c r="C55" i="9"/>
  <c r="D55" i="9" s="1"/>
  <c r="C54" i="5"/>
  <c r="D54" i="5"/>
  <c r="L54" i="5"/>
  <c r="F54" i="5"/>
  <c r="K54" i="5"/>
  <c r="B55" i="5"/>
  <c r="U54" i="9"/>
  <c r="Q54" i="9"/>
  <c r="R54" i="9" s="1"/>
  <c r="M54" i="9"/>
  <c r="N54" i="9" s="1"/>
  <c r="L54" i="9"/>
  <c r="R53" i="5" l="1"/>
  <c r="P53" i="5"/>
  <c r="E65" i="4"/>
  <c r="E65" i="5"/>
  <c r="E65" i="7"/>
  <c r="E65" i="9"/>
  <c r="C65" i="4"/>
  <c r="D65" i="4" s="1"/>
  <c r="L63" i="3"/>
  <c r="J63" i="3"/>
  <c r="K63" i="3" s="1"/>
  <c r="I54" i="7"/>
  <c r="L64" i="3"/>
  <c r="J64" i="3"/>
  <c r="K64" i="3" s="1"/>
  <c r="G54" i="5"/>
  <c r="O54" i="5" s="1"/>
  <c r="I64" i="4"/>
  <c r="K64" i="4"/>
  <c r="F64" i="4"/>
  <c r="D66" i="3"/>
  <c r="N66" i="3"/>
  <c r="E66" i="3"/>
  <c r="O66" i="3"/>
  <c r="B67" i="3"/>
  <c r="Q53" i="5"/>
  <c r="M53" i="5"/>
  <c r="N53" i="5" s="1"/>
  <c r="I53" i="5"/>
  <c r="J53" i="5"/>
  <c r="H53" i="5"/>
  <c r="K55" i="5"/>
  <c r="C55" i="5"/>
  <c r="L55" i="5"/>
  <c r="F55" i="5"/>
  <c r="D55" i="5"/>
  <c r="B56" i="5"/>
  <c r="I63" i="4"/>
  <c r="K63" i="4"/>
  <c r="F63" i="4"/>
  <c r="K55" i="9"/>
  <c r="H55" i="7"/>
  <c r="M55" i="7"/>
  <c r="N55" i="7"/>
  <c r="D55" i="7"/>
  <c r="F55" i="7"/>
  <c r="C55" i="7"/>
  <c r="P56" i="9"/>
  <c r="O56" i="9"/>
  <c r="B57" i="9" s="1"/>
  <c r="J56" i="9"/>
  <c r="H56" i="9"/>
  <c r="C56" i="9"/>
  <c r="D56" i="9" s="1"/>
  <c r="F56" i="9"/>
  <c r="I65" i="3"/>
  <c r="N54" i="7"/>
  <c r="R62" i="3"/>
  <c r="Q62" i="3"/>
  <c r="R54" i="5" l="1"/>
  <c r="P54" i="5"/>
  <c r="J57" i="9"/>
  <c r="O57" i="9"/>
  <c r="B58" i="9"/>
  <c r="H57" i="9"/>
  <c r="C57" i="9"/>
  <c r="D57" i="9" s="1"/>
  <c r="F57" i="9"/>
  <c r="P57" i="9"/>
  <c r="U55" i="9"/>
  <c r="Q55" i="9"/>
  <c r="R55" i="9" s="1"/>
  <c r="M55" i="9"/>
  <c r="L55" i="9"/>
  <c r="N55" i="9"/>
  <c r="L64" i="4"/>
  <c r="J64" i="4"/>
  <c r="I55" i="7"/>
  <c r="Q55" i="7"/>
  <c r="R55" i="7" s="1"/>
  <c r="E66" i="7"/>
  <c r="E66" i="9"/>
  <c r="E66" i="5"/>
  <c r="E66" i="4"/>
  <c r="C66" i="4"/>
  <c r="D66" i="4" s="1"/>
  <c r="C56" i="5"/>
  <c r="D56" i="5" s="1"/>
  <c r="F56" i="5"/>
  <c r="B57" i="5"/>
  <c r="L56" i="5"/>
  <c r="K56" i="5"/>
  <c r="S54" i="7"/>
  <c r="O54" i="7"/>
  <c r="P54" i="7" s="1"/>
  <c r="K54" i="7"/>
  <c r="J54" i="7"/>
  <c r="L54" i="7"/>
  <c r="L63" i="4"/>
  <c r="J63" i="4"/>
  <c r="N67" i="3"/>
  <c r="O67" i="3" s="1"/>
  <c r="D67" i="3"/>
  <c r="E67" i="3"/>
  <c r="K65" i="4"/>
  <c r="I65" i="4"/>
  <c r="F65" i="4"/>
  <c r="P63" i="3"/>
  <c r="M63" i="3"/>
  <c r="L65" i="3"/>
  <c r="J65" i="3"/>
  <c r="K65" i="3" s="1"/>
  <c r="Q54" i="5"/>
  <c r="M54" i="5"/>
  <c r="N54" i="5" s="1"/>
  <c r="I54" i="5"/>
  <c r="J54" i="5" s="1"/>
  <c r="H54" i="5"/>
  <c r="B56" i="7"/>
  <c r="S55" i="9"/>
  <c r="Q54" i="7"/>
  <c r="K56" i="9"/>
  <c r="G55" i="5"/>
  <c r="O55" i="5" s="1"/>
  <c r="I66" i="3"/>
  <c r="P64" i="3"/>
  <c r="M64" i="3"/>
  <c r="R55" i="5" l="1"/>
  <c r="P55" i="5"/>
  <c r="E67" i="4"/>
  <c r="E67" i="5"/>
  <c r="E67" i="7"/>
  <c r="E67" i="9"/>
  <c r="C67" i="4"/>
  <c r="D67" i="4" s="1"/>
  <c r="L65" i="4"/>
  <c r="J65" i="4"/>
  <c r="R54" i="7"/>
  <c r="T54" i="7"/>
  <c r="R64" i="3"/>
  <c r="Q64" i="3"/>
  <c r="T55" i="9"/>
  <c r="V55" i="9"/>
  <c r="B68" i="3"/>
  <c r="K66" i="4"/>
  <c r="I66" i="4"/>
  <c r="F66" i="4"/>
  <c r="K57" i="9"/>
  <c r="S57" i="9"/>
  <c r="T57" i="9" s="1"/>
  <c r="C58" i="9"/>
  <c r="D58" i="9" s="1"/>
  <c r="B59" i="9"/>
  <c r="H58" i="9"/>
  <c r="O58" i="9"/>
  <c r="F58" i="9"/>
  <c r="J58" i="9"/>
  <c r="N56" i="7"/>
  <c r="H56" i="7"/>
  <c r="B57" i="7"/>
  <c r="M56" i="7"/>
  <c r="C56" i="7"/>
  <c r="D56" i="7" s="1"/>
  <c r="F56" i="7"/>
  <c r="U56" i="9"/>
  <c r="Q56" i="9"/>
  <c r="R56" i="9" s="1"/>
  <c r="M56" i="9"/>
  <c r="N56" i="9"/>
  <c r="L56" i="9"/>
  <c r="S55" i="7"/>
  <c r="K55" i="7"/>
  <c r="L55" i="7" s="1"/>
  <c r="O55" i="7"/>
  <c r="P55" i="7" s="1"/>
  <c r="J55" i="7"/>
  <c r="P65" i="3"/>
  <c r="M65" i="3"/>
  <c r="I67" i="3"/>
  <c r="R63" i="3"/>
  <c r="Q63" i="3"/>
  <c r="S56" i="9"/>
  <c r="T55" i="7"/>
  <c r="C57" i="5"/>
  <c r="K57" i="5"/>
  <c r="B58" i="5"/>
  <c r="D57" i="5"/>
  <c r="L57" i="5"/>
  <c r="F57" i="5"/>
  <c r="L66" i="3"/>
  <c r="J66" i="3"/>
  <c r="K66" i="3" s="1"/>
  <c r="Q55" i="5"/>
  <c r="M55" i="5"/>
  <c r="N55" i="5" s="1"/>
  <c r="I55" i="5"/>
  <c r="H55" i="5"/>
  <c r="J55" i="5"/>
  <c r="G56" i="5"/>
  <c r="P66" i="3" l="1"/>
  <c r="M66" i="3"/>
  <c r="C58" i="5"/>
  <c r="D58" i="5" s="1"/>
  <c r="K58" i="5"/>
  <c r="L58" i="5" s="1"/>
  <c r="F58" i="5"/>
  <c r="C57" i="7"/>
  <c r="D57" i="7" s="1"/>
  <c r="F57" i="7"/>
  <c r="H57" i="7"/>
  <c r="M57" i="7"/>
  <c r="N57" i="7" s="1"/>
  <c r="U57" i="9"/>
  <c r="Q57" i="9"/>
  <c r="R57" i="9" s="1"/>
  <c r="M57" i="9"/>
  <c r="L57" i="9"/>
  <c r="N57" i="9"/>
  <c r="C59" i="9"/>
  <c r="D59" i="9"/>
  <c r="F59" i="9"/>
  <c r="O59" i="9"/>
  <c r="P59" i="9"/>
  <c r="J59" i="9"/>
  <c r="H59" i="9"/>
  <c r="Q56" i="5"/>
  <c r="M56" i="5"/>
  <c r="N56" i="5" s="1"/>
  <c r="I56" i="5"/>
  <c r="J56" i="5" s="1"/>
  <c r="H56" i="5"/>
  <c r="O56" i="5"/>
  <c r="G57" i="5"/>
  <c r="O57" i="5"/>
  <c r="L67" i="3"/>
  <c r="J67" i="3"/>
  <c r="K67" i="3" s="1"/>
  <c r="K58" i="9"/>
  <c r="V57" i="9"/>
  <c r="K67" i="4"/>
  <c r="I67" i="4"/>
  <c r="F67" i="4"/>
  <c r="R65" i="3"/>
  <c r="Q65" i="3"/>
  <c r="I56" i="7"/>
  <c r="Q56" i="7"/>
  <c r="R56" i="7" s="1"/>
  <c r="P58" i="9"/>
  <c r="L66" i="4"/>
  <c r="J66" i="4"/>
  <c r="E68" i="3"/>
  <c r="O68" i="3"/>
  <c r="D68" i="3"/>
  <c r="T56" i="9"/>
  <c r="V56" i="9"/>
  <c r="U58" i="9" l="1"/>
  <c r="M58" i="9"/>
  <c r="N58" i="9" s="1"/>
  <c r="Q58" i="9"/>
  <c r="R58" i="9" s="1"/>
  <c r="L58" i="9"/>
  <c r="P67" i="3"/>
  <c r="M67" i="3"/>
  <c r="B59" i="5"/>
  <c r="R57" i="5"/>
  <c r="P57" i="5"/>
  <c r="Q57" i="5"/>
  <c r="I57" i="5"/>
  <c r="M57" i="5"/>
  <c r="N57" i="5" s="1"/>
  <c r="J57" i="5"/>
  <c r="H57" i="5"/>
  <c r="R66" i="3"/>
  <c r="Q66" i="3"/>
  <c r="G58" i="5"/>
  <c r="O58" i="5"/>
  <c r="K59" i="9"/>
  <c r="S59" i="9"/>
  <c r="T59" i="9" s="1"/>
  <c r="V59" i="9"/>
  <c r="S56" i="7"/>
  <c r="O56" i="7"/>
  <c r="P56" i="7" s="1"/>
  <c r="K56" i="7"/>
  <c r="J56" i="7"/>
  <c r="L56" i="7"/>
  <c r="R56" i="5"/>
  <c r="P56" i="5"/>
  <c r="E68" i="5"/>
  <c r="E68" i="7"/>
  <c r="E68" i="9"/>
  <c r="E68" i="4"/>
  <c r="C68" i="4"/>
  <c r="D68" i="4" s="1"/>
  <c r="I57" i="7"/>
  <c r="L67" i="4"/>
  <c r="J67" i="4"/>
  <c r="T56" i="7"/>
  <c r="I68" i="3"/>
  <c r="S58" i="9"/>
  <c r="B60" i="9"/>
  <c r="B58" i="7"/>
  <c r="H58" i="7" l="1"/>
  <c r="M58" i="7"/>
  <c r="C58" i="7"/>
  <c r="D58" i="7"/>
  <c r="F58" i="7"/>
  <c r="U59" i="9"/>
  <c r="M59" i="9"/>
  <c r="N59" i="9" s="1"/>
  <c r="Q59" i="9"/>
  <c r="R59" i="9" s="1"/>
  <c r="L59" i="9"/>
  <c r="R58" i="5"/>
  <c r="P58" i="5"/>
  <c r="C59" i="5"/>
  <c r="D59" i="5" s="1"/>
  <c r="K59" i="5"/>
  <c r="L59" i="5"/>
  <c r="B60" i="5"/>
  <c r="F59" i="5"/>
  <c r="R67" i="3"/>
  <c r="Q67" i="3"/>
  <c r="S57" i="7"/>
  <c r="K57" i="7"/>
  <c r="O57" i="7"/>
  <c r="P57" i="7" s="1"/>
  <c r="L57" i="7"/>
  <c r="J57" i="7"/>
  <c r="O60" i="9"/>
  <c r="C60" i="9"/>
  <c r="D60" i="9"/>
  <c r="F60" i="9"/>
  <c r="H60" i="9"/>
  <c r="B61" i="9"/>
  <c r="P60" i="9"/>
  <c r="J60" i="9"/>
  <c r="Q57" i="7"/>
  <c r="T58" i="9"/>
  <c r="V58" i="9"/>
  <c r="Q58" i="5"/>
  <c r="M58" i="5"/>
  <c r="N58" i="5" s="1"/>
  <c r="I58" i="5"/>
  <c r="J58" i="5" s="1"/>
  <c r="H58" i="5"/>
  <c r="L68" i="3"/>
  <c r="J68" i="3"/>
  <c r="K68" i="3" s="1"/>
  <c r="I68" i="4"/>
  <c r="K68" i="4"/>
  <c r="K69" i="4" s="1"/>
  <c r="F68" i="4"/>
  <c r="P68" i="3" l="1"/>
  <c r="M68" i="3"/>
  <c r="R57" i="7"/>
  <c r="T57" i="7"/>
  <c r="C60" i="5"/>
  <c r="D60" i="5" s="1"/>
  <c r="F60" i="5"/>
  <c r="K60" i="5"/>
  <c r="B61" i="5" s="1"/>
  <c r="L68" i="4"/>
  <c r="L69" i="4" s="1"/>
  <c r="L72" i="4" s="1"/>
  <c r="L71" i="4" s="1"/>
  <c r="J68" i="4"/>
  <c r="J61" i="9"/>
  <c r="C61" i="9"/>
  <c r="D61" i="9" s="1"/>
  <c r="B62" i="9"/>
  <c r="H61" i="9"/>
  <c r="F61" i="9"/>
  <c r="O61" i="9"/>
  <c r="I58" i="7"/>
  <c r="Q58" i="7"/>
  <c r="R58" i="7" s="1"/>
  <c r="B59" i="7"/>
  <c r="K60" i="9"/>
  <c r="S60" i="9" s="1"/>
  <c r="G59" i="5"/>
  <c r="O59" i="5"/>
  <c r="N58" i="7"/>
  <c r="K61" i="5" l="1"/>
  <c r="L61" i="5" s="1"/>
  <c r="C61" i="5"/>
  <c r="D61" i="5" s="1"/>
  <c r="B62" i="5"/>
  <c r="F61" i="5"/>
  <c r="T60" i="9"/>
  <c r="V60" i="9"/>
  <c r="D59" i="7"/>
  <c r="F59" i="7"/>
  <c r="H59" i="7"/>
  <c r="C59" i="7"/>
  <c r="M59" i="7"/>
  <c r="B60" i="7"/>
  <c r="T58" i="7"/>
  <c r="R59" i="5"/>
  <c r="P59" i="5"/>
  <c r="H62" i="9"/>
  <c r="J62" i="9"/>
  <c r="C62" i="9"/>
  <c r="D62" i="9"/>
  <c r="F62" i="9"/>
  <c r="O62" i="9"/>
  <c r="B63" i="9"/>
  <c r="P62" i="9"/>
  <c r="L60" i="5"/>
  <c r="S58" i="7"/>
  <c r="O58" i="7"/>
  <c r="P58" i="7" s="1"/>
  <c r="K58" i="7"/>
  <c r="L58" i="7"/>
  <c r="J58" i="7"/>
  <c r="Q59" i="5"/>
  <c r="M59" i="5"/>
  <c r="N59" i="5" s="1"/>
  <c r="I59" i="5"/>
  <c r="J59" i="5"/>
  <c r="H59" i="5"/>
  <c r="K61" i="9"/>
  <c r="S61" i="9"/>
  <c r="T61" i="9" s="1"/>
  <c r="P61" i="9"/>
  <c r="G60" i="5"/>
  <c r="U60" i="9"/>
  <c r="Q60" i="9"/>
  <c r="R60" i="9" s="1"/>
  <c r="M60" i="9"/>
  <c r="N60" i="9"/>
  <c r="L60" i="9"/>
  <c r="R68" i="3"/>
  <c r="R69" i="3" s="1"/>
  <c r="R70" i="3" s="1"/>
  <c r="Q68" i="3"/>
  <c r="Q60" i="5" l="1"/>
  <c r="M60" i="5"/>
  <c r="N60" i="5" s="1"/>
  <c r="I60" i="5"/>
  <c r="J60" i="5" s="1"/>
  <c r="H60" i="5"/>
  <c r="O60" i="5"/>
  <c r="M60" i="7"/>
  <c r="C60" i="7"/>
  <c r="D60" i="7" s="1"/>
  <c r="H60" i="7"/>
  <c r="F60" i="7"/>
  <c r="I59" i="7"/>
  <c r="N59" i="7"/>
  <c r="K62" i="5"/>
  <c r="F62" i="5"/>
  <c r="C62" i="5"/>
  <c r="D62" i="5" s="1"/>
  <c r="U61" i="9"/>
  <c r="M61" i="9"/>
  <c r="Q61" i="9"/>
  <c r="R61" i="9" s="1"/>
  <c r="L61" i="9"/>
  <c r="N61" i="9"/>
  <c r="J63" i="9"/>
  <c r="H63" i="9"/>
  <c r="F63" i="9"/>
  <c r="O63" i="9"/>
  <c r="B64" i="9" s="1"/>
  <c r="C63" i="9"/>
  <c r="D63" i="9"/>
  <c r="V61" i="9"/>
  <c r="K62" i="9"/>
  <c r="G61" i="5"/>
  <c r="O61" i="5"/>
  <c r="H64" i="9" l="1"/>
  <c r="F64" i="9"/>
  <c r="J64" i="9"/>
  <c r="C64" i="9"/>
  <c r="D64" i="9" s="1"/>
  <c r="O64" i="9"/>
  <c r="Q61" i="5"/>
  <c r="I61" i="5"/>
  <c r="J61" i="5" s="1"/>
  <c r="M61" i="5"/>
  <c r="N61" i="5" s="1"/>
  <c r="H61" i="5"/>
  <c r="I60" i="7"/>
  <c r="Q60" i="7" s="1"/>
  <c r="U62" i="9"/>
  <c r="M62" i="9"/>
  <c r="Q62" i="9"/>
  <c r="R62" i="9" s="1"/>
  <c r="N62" i="9"/>
  <c r="L62" i="9"/>
  <c r="S59" i="7"/>
  <c r="K59" i="7"/>
  <c r="O59" i="7"/>
  <c r="P59" i="7" s="1"/>
  <c r="J59" i="7"/>
  <c r="L59" i="7"/>
  <c r="K63" i="9"/>
  <c r="G62" i="5"/>
  <c r="O62" i="5"/>
  <c r="L62" i="5"/>
  <c r="S62" i="9"/>
  <c r="B63" i="5"/>
  <c r="Q59" i="7"/>
  <c r="N60" i="7"/>
  <c r="R61" i="5"/>
  <c r="P61" i="5"/>
  <c r="R60" i="5"/>
  <c r="P60" i="5"/>
  <c r="P63" i="9"/>
  <c r="B61" i="7"/>
  <c r="R60" i="7" l="1"/>
  <c r="T60" i="7"/>
  <c r="K64" i="9"/>
  <c r="S64" i="9"/>
  <c r="T64" i="9" s="1"/>
  <c r="R59" i="7"/>
  <c r="T59" i="7"/>
  <c r="H61" i="7"/>
  <c r="M61" i="7"/>
  <c r="B62" i="7" s="1"/>
  <c r="C61" i="7"/>
  <c r="D61" i="7" s="1"/>
  <c r="N61" i="7"/>
  <c r="F61" i="7"/>
  <c r="T62" i="9"/>
  <c r="V62" i="9"/>
  <c r="S60" i="7"/>
  <c r="K60" i="7"/>
  <c r="O60" i="7"/>
  <c r="P60" i="7" s="1"/>
  <c r="L60" i="7"/>
  <c r="J60" i="7"/>
  <c r="U63" i="9"/>
  <c r="Q63" i="9"/>
  <c r="R63" i="9" s="1"/>
  <c r="M63" i="9"/>
  <c r="N63" i="9" s="1"/>
  <c r="L63" i="9"/>
  <c r="F63" i="5"/>
  <c r="C63" i="5"/>
  <c r="D63" i="5" s="1"/>
  <c r="K63" i="5"/>
  <c r="B64" i="5"/>
  <c r="L63" i="5"/>
  <c r="R62" i="5"/>
  <c r="P62" i="5"/>
  <c r="Q62" i="5"/>
  <c r="I62" i="5"/>
  <c r="M62" i="5"/>
  <c r="N62" i="5" s="1"/>
  <c r="H62" i="5"/>
  <c r="J62" i="5"/>
  <c r="P64" i="9"/>
  <c r="B65" i="9"/>
  <c r="S63" i="9"/>
  <c r="F62" i="7" l="1"/>
  <c r="C62" i="7"/>
  <c r="D62" i="7"/>
  <c r="H62" i="7"/>
  <c r="M62" i="7"/>
  <c r="N62" i="7" s="1"/>
  <c r="F64" i="5"/>
  <c r="D64" i="5"/>
  <c r="K64" i="5"/>
  <c r="B65" i="5" s="1"/>
  <c r="C64" i="5"/>
  <c r="G63" i="5"/>
  <c r="O63" i="5" s="1"/>
  <c r="V64" i="9"/>
  <c r="U64" i="9"/>
  <c r="M64" i="9"/>
  <c r="Q64" i="9"/>
  <c r="R64" i="9" s="1"/>
  <c r="L64" i="9"/>
  <c r="N64" i="9"/>
  <c r="T63" i="9"/>
  <c r="V63" i="9"/>
  <c r="H65" i="9"/>
  <c r="J65" i="9"/>
  <c r="C65" i="9"/>
  <c r="D65" i="9" s="1"/>
  <c r="O65" i="9"/>
  <c r="P65" i="9"/>
  <c r="F65" i="9"/>
  <c r="I61" i="7"/>
  <c r="Q61" i="7" s="1"/>
  <c r="C65" i="5" l="1"/>
  <c r="D65" i="5" s="1"/>
  <c r="K65" i="5"/>
  <c r="B66" i="5"/>
  <c r="F65" i="5"/>
  <c r="R63" i="5"/>
  <c r="P63" i="5"/>
  <c r="R61" i="7"/>
  <c r="T61" i="7"/>
  <c r="K65" i="9"/>
  <c r="L64" i="5"/>
  <c r="B63" i="7"/>
  <c r="G64" i="5"/>
  <c r="O64" i="5" s="1"/>
  <c r="Q63" i="5"/>
  <c r="M63" i="5"/>
  <c r="N63" i="5" s="1"/>
  <c r="I63" i="5"/>
  <c r="J63" i="5" s="1"/>
  <c r="H63" i="5"/>
  <c r="S61" i="7"/>
  <c r="K61" i="7"/>
  <c r="O61" i="7"/>
  <c r="P61" i="7" s="1"/>
  <c r="J61" i="7"/>
  <c r="L61" i="7"/>
  <c r="B66" i="9"/>
  <c r="I62" i="7"/>
  <c r="Q62" i="7" s="1"/>
  <c r="R64" i="5" l="1"/>
  <c r="P64" i="5"/>
  <c r="R62" i="7"/>
  <c r="T62" i="7"/>
  <c r="G65" i="5"/>
  <c r="O65" i="5"/>
  <c r="B64" i="7"/>
  <c r="F63" i="7"/>
  <c r="M63" i="7"/>
  <c r="C63" i="7"/>
  <c r="D63" i="7"/>
  <c r="H63" i="7"/>
  <c r="U65" i="9"/>
  <c r="M65" i="9"/>
  <c r="Q65" i="9"/>
  <c r="R65" i="9" s="1"/>
  <c r="L65" i="9"/>
  <c r="N65" i="9"/>
  <c r="Q64" i="5"/>
  <c r="M64" i="5"/>
  <c r="N64" i="5" s="1"/>
  <c r="I64" i="5"/>
  <c r="H64" i="5"/>
  <c r="J64" i="5"/>
  <c r="L65" i="5"/>
  <c r="D66" i="9"/>
  <c r="F66" i="9"/>
  <c r="J66" i="9"/>
  <c r="C66" i="9"/>
  <c r="P66" i="9"/>
  <c r="O66" i="9"/>
  <c r="H66" i="9"/>
  <c r="B67" i="9"/>
  <c r="F66" i="5"/>
  <c r="C66" i="5"/>
  <c r="D66" i="5" s="1"/>
  <c r="K66" i="5"/>
  <c r="B67" i="5" s="1"/>
  <c r="S62" i="7"/>
  <c r="O62" i="7"/>
  <c r="P62" i="7" s="1"/>
  <c r="K62" i="7"/>
  <c r="J62" i="7"/>
  <c r="L62" i="7"/>
  <c r="S65" i="9"/>
  <c r="C67" i="5" l="1"/>
  <c r="D67" i="5"/>
  <c r="K67" i="5"/>
  <c r="L67" i="5" s="1"/>
  <c r="F67" i="5"/>
  <c r="C64" i="7"/>
  <c r="D64" i="7" s="1"/>
  <c r="F64" i="7"/>
  <c r="H64" i="7"/>
  <c r="M64" i="7"/>
  <c r="K66" i="9"/>
  <c r="S66" i="9" s="1"/>
  <c r="Q65" i="5"/>
  <c r="M65" i="5"/>
  <c r="N65" i="5" s="1"/>
  <c r="I65" i="5"/>
  <c r="J65" i="5"/>
  <c r="H65" i="5"/>
  <c r="D67" i="9"/>
  <c r="F67" i="9"/>
  <c r="J67" i="9"/>
  <c r="O67" i="9"/>
  <c r="P67" i="9" s="1"/>
  <c r="H67" i="9"/>
  <c r="C67" i="9"/>
  <c r="T65" i="9"/>
  <c r="V65" i="9"/>
  <c r="O66" i="5"/>
  <c r="G66" i="5"/>
  <c r="R65" i="5"/>
  <c r="P65" i="5"/>
  <c r="I63" i="7"/>
  <c r="Q63" i="7" s="1"/>
  <c r="L66" i="5"/>
  <c r="N63" i="7"/>
  <c r="R63" i="7" l="1"/>
  <c r="T63" i="7"/>
  <c r="T66" i="9"/>
  <c r="V66" i="9"/>
  <c r="Q66" i="5"/>
  <c r="M66" i="5"/>
  <c r="N66" i="5" s="1"/>
  <c r="I66" i="5"/>
  <c r="J66" i="5"/>
  <c r="H66" i="5"/>
  <c r="I64" i="7"/>
  <c r="Q64" i="7" s="1"/>
  <c r="B68" i="5"/>
  <c r="B65" i="7"/>
  <c r="U66" i="9"/>
  <c r="M66" i="9"/>
  <c r="N66" i="9" s="1"/>
  <c r="Q66" i="9"/>
  <c r="R66" i="9" s="1"/>
  <c r="L66" i="9"/>
  <c r="K67" i="9"/>
  <c r="B68" i="9"/>
  <c r="N64" i="7"/>
  <c r="R66" i="5"/>
  <c r="P66" i="5"/>
  <c r="S63" i="7"/>
  <c r="O63" i="7"/>
  <c r="P63" i="7" s="1"/>
  <c r="K63" i="7"/>
  <c r="L63" i="7"/>
  <c r="J63" i="7"/>
  <c r="G67" i="5"/>
  <c r="R64" i="7" l="1"/>
  <c r="T64" i="7"/>
  <c r="H65" i="7"/>
  <c r="M65" i="7"/>
  <c r="D65" i="7"/>
  <c r="F65" i="7"/>
  <c r="C65" i="7"/>
  <c r="U67" i="9"/>
  <c r="M67" i="9"/>
  <c r="N67" i="9" s="1"/>
  <c r="Q67" i="9"/>
  <c r="R67" i="9" s="1"/>
  <c r="L67" i="9"/>
  <c r="S67" i="9"/>
  <c r="Q67" i="5"/>
  <c r="I67" i="5"/>
  <c r="M67" i="5"/>
  <c r="N67" i="5" s="1"/>
  <c r="H67" i="5"/>
  <c r="J67" i="5"/>
  <c r="K68" i="5"/>
  <c r="F68" i="5"/>
  <c r="C68" i="5"/>
  <c r="D68" i="5" s="1"/>
  <c r="S64" i="7"/>
  <c r="O64" i="7"/>
  <c r="P64" i="7" s="1"/>
  <c r="K64" i="7"/>
  <c r="J64" i="7"/>
  <c r="L64" i="7"/>
  <c r="C68" i="9"/>
  <c r="D68" i="9" s="1"/>
  <c r="H68" i="9"/>
  <c r="J68" i="9"/>
  <c r="O68" i="9"/>
  <c r="O67" i="5"/>
  <c r="G68" i="5" l="1"/>
  <c r="O68" i="5" s="1"/>
  <c r="I65" i="7"/>
  <c r="K68" i="9"/>
  <c r="S68" i="9"/>
  <c r="T68" i="9" s="1"/>
  <c r="V68" i="9"/>
  <c r="V69" i="9" s="1"/>
  <c r="T67" i="9"/>
  <c r="V67" i="9"/>
  <c r="N65" i="7"/>
  <c r="P68" i="9"/>
  <c r="B66" i="7"/>
  <c r="R67" i="5"/>
  <c r="P67" i="5"/>
  <c r="L68" i="5"/>
  <c r="R68" i="5" l="1"/>
  <c r="R69" i="5" s="1"/>
  <c r="P68" i="5"/>
  <c r="S65" i="7"/>
  <c r="K65" i="7"/>
  <c r="O65" i="7"/>
  <c r="P65" i="7" s="1"/>
  <c r="L65" i="7"/>
  <c r="J65" i="7"/>
  <c r="N66" i="7"/>
  <c r="C66" i="7"/>
  <c r="D66" i="7"/>
  <c r="M66" i="7"/>
  <c r="B67" i="7"/>
  <c r="F66" i="7"/>
  <c r="H66" i="7"/>
  <c r="Q65" i="7"/>
  <c r="U68" i="9"/>
  <c r="U69" i="9" s="1"/>
  <c r="V72" i="9" s="1"/>
  <c r="V71" i="9" s="1"/>
  <c r="M68" i="9"/>
  <c r="Q68" i="9"/>
  <c r="R68" i="9" s="1"/>
  <c r="N68" i="9"/>
  <c r="L68" i="9"/>
  <c r="Q68" i="5"/>
  <c r="Q69" i="5" s="1"/>
  <c r="R72" i="5" s="1"/>
  <c r="R71" i="5" s="1"/>
  <c r="I68" i="5"/>
  <c r="M68" i="5"/>
  <c r="N68" i="5" s="1"/>
  <c r="H68" i="5"/>
  <c r="J68" i="5"/>
  <c r="H67" i="7" l="1"/>
  <c r="F67" i="7"/>
  <c r="M67" i="7"/>
  <c r="C67" i="7"/>
  <c r="D67" i="7" s="1"/>
  <c r="I66" i="7"/>
  <c r="Q66" i="7"/>
  <c r="R66" i="7" s="1"/>
  <c r="R65" i="7"/>
  <c r="T65" i="7"/>
  <c r="T66" i="7" l="1"/>
  <c r="S66" i="7"/>
  <c r="O66" i="7"/>
  <c r="P66" i="7" s="1"/>
  <c r="K66" i="7"/>
  <c r="L66" i="7" s="1"/>
  <c r="J66" i="7"/>
  <c r="I67" i="7"/>
  <c r="N67" i="7"/>
  <c r="B68" i="7"/>
  <c r="S67" i="7" l="1"/>
  <c r="O67" i="7"/>
  <c r="P67" i="7" s="1"/>
  <c r="K67" i="7"/>
  <c r="L67" i="7" s="1"/>
  <c r="J67" i="7"/>
  <c r="Q67" i="7"/>
  <c r="M68" i="7"/>
  <c r="H68" i="7"/>
  <c r="F68" i="7"/>
  <c r="C68" i="7"/>
  <c r="I68" i="7" l="1"/>
  <c r="Q68" i="7" s="1"/>
  <c r="R67" i="7"/>
  <c r="T67" i="7"/>
  <c r="N68" i="7"/>
  <c r="R68" i="7" l="1"/>
  <c r="T68" i="7"/>
  <c r="T69" i="7" s="1"/>
  <c r="S68" i="7"/>
  <c r="S69" i="7" s="1"/>
  <c r="T72" i="7" s="1"/>
  <c r="T71" i="7" s="1"/>
  <c r="O68" i="7"/>
  <c r="P68" i="7" s="1"/>
  <c r="K68" i="7"/>
  <c r="L68" i="7" s="1"/>
  <c r="J68" i="7"/>
</calcChain>
</file>

<file path=xl/sharedStrings.xml><?xml version="1.0" encoding="utf-8"?>
<sst xmlns="http://schemas.openxmlformats.org/spreadsheetml/2006/main" count="500" uniqueCount="265">
  <si>
    <t>Hinweise zum Formular Öffnungsklausel Grenzgänger</t>
  </si>
  <si>
    <t>Öffnungsklausel Grenzgänger</t>
  </si>
  <si>
    <t>1. Leistungsumfang</t>
  </si>
  <si>
    <t>Das Formular dient zur Ermittlung des Teils der Rentenleistung, der auf Beiträgen oberhalb des Betrags des</t>
  </si>
  <si>
    <t xml:space="preserve">Höchstbeitrags beruht (Öffnungsklausel nach § 22 Nr. 1 Satz 3 Buchstabe a Doppelbuchstabe bb Satz 2 </t>
  </si>
  <si>
    <t xml:space="preserve">EStG), wobei die Vereinfachungsregelung des Schreibens des Bundesministeriums der Finanzen vom </t>
  </si>
  <si>
    <t>24. Februar 2005, Tz. 128 ff. (BStBl I S. 429) angewendet wurde.</t>
  </si>
  <si>
    <t>2. Bearbeitungshinweise</t>
  </si>
  <si>
    <r>
      <t xml:space="preserve">a) Tabelle </t>
    </r>
    <r>
      <rPr>
        <i/>
        <sz val="10"/>
        <rFont val="Arial"/>
        <family val="2"/>
      </rPr>
      <t>Grunddaten</t>
    </r>
  </si>
  <si>
    <t>Die Eingabefelder werden durch die Datenversorgung gefüllt. Eingaben sind i.d.R. nicht notwendig.</t>
  </si>
  <si>
    <r>
      <t>b) Tabelle</t>
    </r>
    <r>
      <rPr>
        <i/>
        <sz val="10"/>
        <rFont val="Arial"/>
        <family val="2"/>
      </rPr>
      <t xml:space="preserve"> Eingabetabelle</t>
    </r>
  </si>
  <si>
    <t>In Zeile 1 der Spalte 1 ist das Jahr des Beginns der Einzahlungen zur AHV/IV bzw. zu Schweizer Pensions-</t>
  </si>
  <si>
    <t xml:space="preserve">kassen oder einen Kapitalsparplan einzutragen. </t>
  </si>
  <si>
    <t>In die Spalte 2 sind die Jahresarbeitslöhne der entspr. Jahre in „Schweizer Franken“ zur Berechnung der</t>
  </si>
  <si>
    <t>AHV/IV-Beiträge einzutragen.</t>
  </si>
  <si>
    <t xml:space="preserve">In die Spalten 5, 6 und 7 sind die in „Schweizer Franken“ gezahlten Beiträge zu Pensionskassen oder zu </t>
  </si>
  <si>
    <t>einem Kapitalsparplan einzutragen.</t>
  </si>
  <si>
    <r>
      <t xml:space="preserve">c) Tabelle </t>
    </r>
    <r>
      <rPr>
        <i/>
        <sz val="10"/>
        <rFont val="Arial"/>
        <family val="2"/>
      </rPr>
      <t>Tabelle1</t>
    </r>
  </si>
  <si>
    <t>Übertrag der Werte aus der Spalte 4 der Eingabetabelle und Umrechnung in „DM/EUR“ sowie Berechnung</t>
  </si>
  <si>
    <t>der Zellinhalte der restlichen Spalten gem. den hinterlegten Rechenformeln.</t>
  </si>
  <si>
    <r>
      <t xml:space="preserve">d) Tabelle </t>
    </r>
    <r>
      <rPr>
        <i/>
        <sz val="10"/>
        <rFont val="Arial"/>
        <family val="2"/>
      </rPr>
      <t>Tabelle2</t>
    </r>
  </si>
  <si>
    <t xml:space="preserve">Übertrag der Werte aus den Spalten 4 und 5 der Eingabetabelle und Umrechnung in „DM/EUR“ sowie </t>
  </si>
  <si>
    <t>Berechnung der Zellinhalte der restlichen Spalten gem. den hinterlegten Rechenformeln.</t>
  </si>
  <si>
    <r>
      <t xml:space="preserve">e) Tabelle </t>
    </r>
    <r>
      <rPr>
        <i/>
        <sz val="10"/>
        <rFont val="Arial"/>
        <family val="2"/>
      </rPr>
      <t>Tabelle3</t>
    </r>
  </si>
  <si>
    <t>Übertrag der Werte aus den Spalten 4 bis 6 der Eingabetabelle und Umrechnung in „DM/EUR“ sowie</t>
  </si>
  <si>
    <r>
      <t xml:space="preserve">f) Tabelle </t>
    </r>
    <r>
      <rPr>
        <i/>
        <sz val="10"/>
        <rFont val="Arial"/>
        <family val="2"/>
      </rPr>
      <t>Tabelle4</t>
    </r>
  </si>
  <si>
    <t>Übertrag der Werte aus den Spalten 4 bis 7 der Eingabetabelle und Umrechnung in „DM/EUR“ sowie</t>
  </si>
  <si>
    <r>
      <t xml:space="preserve">g) Tabelle </t>
    </r>
    <r>
      <rPr>
        <i/>
        <sz val="10"/>
        <rFont val="Arial"/>
        <family val="2"/>
      </rPr>
      <t>Hoechstbetraege</t>
    </r>
  </si>
  <si>
    <t>Für die Jahre ab 2007 sind hier die Höchstbeträge zur gesetzlichen Rentenversicherung sowie die</t>
  </si>
  <si>
    <t>Beitragssätze zur AHV/IV und die Umrechnungskurse CHF =&gt; EUR einzutragen.</t>
  </si>
  <si>
    <r>
      <t xml:space="preserve">3. Hinweise zum Menü </t>
    </r>
    <r>
      <rPr>
        <i/>
        <sz val="12"/>
        <rFont val="Arial"/>
        <family val="2"/>
      </rPr>
      <t>TVS -&gt; Arbeitsblatt</t>
    </r>
  </si>
  <si>
    <r>
      <t xml:space="preserve">Die im Menü </t>
    </r>
    <r>
      <rPr>
        <i/>
        <sz val="10"/>
        <rFont val="Arial"/>
        <family val="2"/>
      </rPr>
      <t>TVS</t>
    </r>
    <r>
      <rPr>
        <sz val="10"/>
        <rFont val="Arial"/>
        <family val="2"/>
      </rPr>
      <t xml:space="preserve"> unter </t>
    </r>
    <r>
      <rPr>
        <i/>
        <sz val="10"/>
        <rFont val="Arial"/>
        <family val="2"/>
      </rPr>
      <t>Arbeitsblatt</t>
    </r>
    <r>
      <rPr>
        <sz val="10"/>
        <rFont val="Arial"/>
        <family val="2"/>
      </rPr>
      <t xml:space="preserve"> aufgeführten Optionen haben folgende Funktion:</t>
    </r>
  </si>
  <si>
    <r>
      <t xml:space="preserve">- </t>
    </r>
    <r>
      <rPr>
        <i/>
        <sz val="10"/>
        <rFont val="Arial"/>
        <family val="2"/>
      </rPr>
      <t>Eingaben löschen</t>
    </r>
    <r>
      <rPr>
        <sz val="10"/>
        <rFont val="Arial"/>
        <family val="2"/>
      </rPr>
      <t>... löscht den Eingabebereich der aktuellen Tabelle</t>
    </r>
  </si>
  <si>
    <t>Die übrigen Optionen werden nicht unterstützt.</t>
  </si>
  <si>
    <t>4. Allgemeine Hinweise</t>
  </si>
  <si>
    <t>a) Einstellung des Kopfzeilen-Layouts</t>
  </si>
  <si>
    <t>Mit dem Listenfeld auf der Tabelle Grunddaten kann das Kopfzeilen-Layout geändert werden.</t>
  </si>
  <si>
    <r>
      <t xml:space="preserve">b) Ausdruck über Menü </t>
    </r>
    <r>
      <rPr>
        <i/>
        <sz val="10"/>
        <rFont val="Arial"/>
        <family val="2"/>
      </rPr>
      <t>TVS -&gt; Drucken mit Mehrfertigung</t>
    </r>
  </si>
  <si>
    <t>Im Druckdialog können alle relevanten Einstellungen für den Ausdruck vorgenommen werden.</t>
  </si>
  <si>
    <t>c) manuelle Druckvorschau aktivieren (optional)</t>
  </si>
  <si>
    <t>Vor Auswahl der Seitenansicht bzw. Seitenumbruch-Vorschau (Menü Datei -&gt; Seitenansicht bzw. Ansicht -&gt;</t>
  </si>
  <si>
    <t>Seitenumbruch-Vorschau) muss die jeweilige Tabelle für den Druck aufbereitet (d.h. druckoptimiert) werden.</t>
  </si>
  <si>
    <t xml:space="preserve">Dazu ist der Menüeintrag TVS -&gt; Druckoptimierung einschalten zu verwenden. Vor einer nachträglichen </t>
  </si>
  <si>
    <t>Dateneingabe ist die Druckoptimierung über TVS -&gt; Druckoptimierung ausschalten aufzuheben.</t>
  </si>
  <si>
    <t>5. Bekannte Einschränkungen</t>
  </si>
  <si>
    <t>a) steuerrechtliche Einschränkungen</t>
  </si>
  <si>
    <t>b) technische Einschränkungen</t>
  </si>
  <si>
    <t>6. Änderungsnachweis</t>
  </si>
  <si>
    <t>- 06/2010, Konvertierung nach OpenOffice.org 3.2</t>
  </si>
  <si>
    <t>- 01/2011, neue Umrechnungskurse CHF/EUR in Tabellenblatt "Hoechstbetraege" für 2009 u. 2010 eingetragen</t>
  </si>
  <si>
    <t xml:space="preserve">sowie Höchstbeträge der gesetzlichen Rentenversicherung und die Beitragssätze AHV/IV für die </t>
  </si>
  <si>
    <t>Jahre 2009 bis 2011 eingetragen</t>
  </si>
  <si>
    <t>- 02/2013, Werte für 2012 ergänzt</t>
  </si>
  <si>
    <t>Arbeitsblattkonfiguration</t>
  </si>
  <si>
    <t>DruckBereich</t>
  </si>
  <si>
    <t>Routine=DruckBereich;Bereich=I_DruckBereich</t>
  </si>
  <si>
    <t>Falldaten</t>
  </si>
  <si>
    <t>Name, Vorname</t>
  </si>
  <si>
    <t>IdNr./StNr.</t>
  </si>
  <si>
    <t>Arbeitsblattspezifische Einträge</t>
  </si>
  <si>
    <t>Kopfzeilen-Layout</t>
  </si>
  <si>
    <t>Status des Versicherungspflichtigen</t>
  </si>
  <si>
    <t>(bei Einzahlungsbeginn bis 1949)</t>
  </si>
  <si>
    <t>Außer zur AHV/IV und PK I wurden</t>
  </si>
  <si>
    <t>Beiträge geleistet an:</t>
  </si>
  <si>
    <t>Grunddaten Kopf-/Fußzeilen</t>
  </si>
  <si>
    <t>Kopfzeile links</t>
  </si>
  <si>
    <t>#[8pt]Name: #[ES_INHALTSADRESSAT_XXVNXXX]#[LF]#[ES_IDNR_STNR_EINZEILIG]#[/pt]</t>
  </si>
  <si>
    <t>Kopfzeile mitte</t>
  </si>
  <si>
    <t>#[empty]</t>
  </si>
  <si>
    <t>Kopfzeile rechts</t>
  </si>
  <si>
    <t>Fußzeile links</t>
  </si>
  <si>
    <t>#[8pt]#[b]#[G_XVORDRUCK]#[/b]  #[LF]#[G_XVERSION]#[/pt]</t>
  </si>
  <si>
    <t>Fußzeile mitte</t>
  </si>
  <si>
    <t>#[SheetName]</t>
  </si>
  <si>
    <t>Fußzeile rechts</t>
  </si>
  <si>
    <t>Seite #[PageNumber]</t>
  </si>
  <si>
    <t>Vorgefertigte Kopfzeilen</t>
  </si>
  <si>
    <t>10</t>
  </si>
  <si>
    <t>1</t>
  </si>
  <si>
    <t>Anlage [Nr]</t>
  </si>
  <si>
    <t>Anlage #[G_XANLAGE]</t>
  </si>
  <si>
    <t>Anlage [Nr], Seite [#]</t>
  </si>
  <si>
    <t>Anlage #[G_XANLAGE], Seite #[PageNumber]</t>
  </si>
  <si>
    <t>Anlage [Nr], Seite [#] von [##]</t>
  </si>
  <si>
    <t>Anlage #[G_XANLAGE], Seite #[PageNumber] von #[PageCount]</t>
  </si>
  <si>
    <t>Anlage [Nr], Seite [#] zum Bp Bericht AD-Nr. [#]</t>
  </si>
  <si>
    <t>Anlage #[G_XANLAGE], Seite #[PageNumber]#[LF]zum Bp-Bericht AD-Nr. #[RP_AUFTRAGSNR]</t>
  </si>
  <si>
    <t>Anlage [Nr], Seite [#] von [##] zum Bp Bericht AD-Nr. [#]</t>
  </si>
  <si>
    <t>Anlage #[G_XANLAGE], Seite #[PageNumber] von #[PageCount]#[LF]zum Bp-Bericht AD-Nr. #[RP_AUFTRAGSNR]</t>
  </si>
  <si>
    <t>Anlage [Nr], Seite [#] zum Ap Bericht AD-Nr. [#]</t>
  </si>
  <si>
    <t>Anlage #[G_XANLAGE], Seite #[PageNumber]#[LF]zum Ap-Bericht AD-Nr. #[RP_AUFTRAGSNR]</t>
  </si>
  <si>
    <t>Anlage [Nr], Seite [#] von [##] zum Ap Bericht AD-Nr. [#]</t>
  </si>
  <si>
    <t>Anlage #[G_XANLAGE], Seite #[PageNumber] von #[PageCount]#[LF]zum Ap-Bericht AD-Nr. #[RP_AUFTRAGSNR]</t>
  </si>
  <si>
    <t>Anlage [Nr] zum Schreiben vom [Datum]</t>
  </si>
  <si>
    <t>Anlage #[G_XANLAGE]#[LF] zum Schreiben vom #[Date]</t>
  </si>
  <si>
    <t>Anlage [Nr], Seite [#] zum Schreiben vom [Datum]</t>
  </si>
  <si>
    <t>Anlage #[G_XANLAGE], Seite #[PageNumber]#[LF]zum Schreiben vom #[Date]</t>
  </si>
  <si>
    <t>[Datum]</t>
  </si>
  <si>
    <t>#[Date]</t>
  </si>
  <si>
    <t>[Datum] [Uhrzeit]</t>
  </si>
  <si>
    <t>#[Date]#[LF]#[Time]</t>
  </si>
  <si>
    <t>Druckdatum: [Datum]</t>
  </si>
  <si>
    <t>Druckdatum: #[Date]</t>
  </si>
  <si>
    <t>Druckdatum: [Datum] [Uhrzeit]</t>
  </si>
  <si>
    <t>Druckdatum: #[Date]#[LF]#[Time]</t>
  </si>
  <si>
    <t>Prüfernotiz [#]</t>
  </si>
  <si>
    <t>Prüfernotiz #[G_XANLAGE]</t>
  </si>
  <si>
    <t>Leer</t>
  </si>
  <si>
    <t>ST_RC</t>
  </si>
  <si>
    <t>Tabellen verstecken</t>
  </si>
  <si>
    <t>ORG_Tabelle3;ORG_Tabelle4</t>
  </si>
  <si>
    <t>DebugModus</t>
  </si>
  <si>
    <t>AUS</t>
  </si>
  <si>
    <t>ST_TVSLINK</t>
  </si>
  <si>
    <t>&lt;?xml version="1.0" standalone="yes" ?&gt;&lt;TVS Dateityp="TVSLink" Version="1.0"&gt;&lt;TVSLINK&gt;&lt;ZIEL Vorlage="oeffnungsklausel_grenzg.ots" Version="102" Buchdruck="Apr. 2007"&gt;&lt;INFO Kurzbezeichnung="Öffnungsklausel Grenzgänger" Thema="EST" Beschreibung="Alterseinkünftegesetz (AltEinkG) - Öffnungsklausel nach § 22 Nr. 1 Satz 3 Buchst. a Doppelbuchst. bb Satz 2 EStG"/&gt;&lt;SUCHBEGRIFFE&gt;Öffnungsklausel;Oeffnungsklausel;Alterseinkünftegesetz;Grenzgänger;&lt;/SUCHBEGRIFFE&gt;&lt;FREIGABE Datum="25.02.2013 11:00:18" Autor="Essinger"/&gt;&lt;/ZIEL&gt;&lt;TVSEXECUTE Datenversorgung="Yes" Makro="No" Sofortdruck="No" Vorschau="No" Unsichtbar="No" MakroBridged="No" AnzahlDV=""/&gt;&lt;ADRESSDATEN Fallauswahl="Standard" Provider="None" Abfrage="Yes" Zustelldialog="None" Fallkennung="" Steuernummer="" Aktenzeichen=""/&gt;&lt;DRUCKER Druckdialog="Standard"&gt;&lt;COPY Beschreibung="Info" Anzahl="0" Seitenbereich="1-" Bereichsname="Info" Entladen="No"/&gt;&lt;COPY Beschreibung="Grunddaten" Anzahl="0" Seitenbereich="1-" Bereichsname="Grunddaten" Entladen="No"/&gt;&lt;COPY Beschreibung="Eingabetabelle" Anzahl="1" Seitenbereich="1-" Bereichsname="Eingabetabelle" Entladen="No"/&gt;&lt;COPY Beschreibung="Tabelle 1" Anzahl="1" Seitenbereich="1-" Bereichsname="Tabelle1" Entladen="No"/&gt;&lt;COPY Beschreibung="Tabelle 2" Anzahl="1" Seitenbereich="1-" Bereichsname="Tabelle2" Entladen="No"/&gt;&lt;COPY Beschreibung="Tabelle 3" Anzahl="1" Seitenbereich="1-" Bereichsname="Tabelle3" Entladen="No" DMS="No"/&gt;&lt;COPY Beschreibung="Tabelle 4" Anzahl="1" Seitenbereich="1-" Bereichsname="Tabelle4" Entladen="No" DMS="No"/&gt;&lt;COPY Beschreibung="Hoechstbetraege" Anzahl="0" Seitenbereich="1-" Bereichsname="Hoechstbetraege" Entladen="No" DMS="No"/&gt;&lt;/DRUCKER&gt;&lt;data&gt;&lt;vorlage&gt;&lt;url/&gt;&lt;datum&gt;08.07.2013&lt;/datum&gt;&lt;/vorlage&gt;&lt;/data&gt;&lt;/TVSLINK&gt;&lt;/TVS&gt;</t>
  </si>
  <si>
    <t>Auswahl Status des Versicherungspflichtigen und der Berechnungstabellen</t>
  </si>
  <si>
    <t>Rückgabewert1</t>
  </si>
  <si>
    <t>Routine=OptionsFeldAuswahl;Ergebnis=CHK_ERG</t>
  </si>
  <si>
    <t>CHK_ERG</t>
  </si>
  <si>
    <t>ARB</t>
  </si>
  <si>
    <t>Rückgabewert2</t>
  </si>
  <si>
    <t>Routine=MarkierFeldAuswahl;Ergebnis=CHK_ERG1</t>
  </si>
  <si>
    <t>CHK_ERG1</t>
  </si>
  <si>
    <t>verzweigen nach</t>
  </si>
  <si>
    <t>Routine=Befehlserweiterung;Bereich=G_DATENeXt05</t>
  </si>
  <si>
    <t>Rückgabewert3</t>
  </si>
  <si>
    <t>Routine=MarkierFeldAuswahl;Ergebnis=CHK_ERG2</t>
  </si>
  <si>
    <t>CHK_ERG2</t>
  </si>
  <si>
    <t>G_DATENeXt05</t>
  </si>
  <si>
    <t>Routine=TabelleAusblenden;Liste=CHK_LISTE</t>
  </si>
  <si>
    <t>Routine=ZielTabelle;Tabelle=Eingabetabelle</t>
  </si>
  <si>
    <t>Routine=Opt;Bereich=X_EINBLEND;Bedingung=X_BEDINGUNG;Ausdehnung=Spalte</t>
  </si>
  <si>
    <t>CHK_LISTE</t>
  </si>
  <si>
    <t>Routine=DruckBereich;Bereich=G_DruckBereich</t>
  </si>
  <si>
    <t>Listenfeld Kopfzeile</t>
  </si>
  <si>
    <t>#Routine=ListenFeld;Name=G_KopfZeilenAuswahl;Liste=G_DATENeXt01;Selektion=1;ReferenzWert=#_WERT</t>
  </si>
  <si>
    <t>Berechnung der Öffnungsklausel nach § 22 Nr. 1 Satz 3 Buchstabe a Doppelbuchstabe bb Satz 2 EStG für Schweizer Grenzgänger</t>
  </si>
  <si>
    <t>Eingabetabelle</t>
  </si>
  <si>
    <t>Eingabe</t>
  </si>
  <si>
    <t>Fest</t>
  </si>
  <si>
    <t>2 x 3</t>
  </si>
  <si>
    <t>Jahr</t>
  </si>
  <si>
    <t>Arbeitslohn
in CHF</t>
  </si>
  <si>
    <t>Beitrags­sätze
AHV/IV</t>
  </si>
  <si>
    <t>Beiträge zur
AHV/IV
 in CHF</t>
  </si>
  <si>
    <t>Beiträge zur PK I
in CHF</t>
  </si>
  <si>
    <t>Beiträge
zur PK II
in CHF</t>
  </si>
  <si>
    <t>Beiträge zum Kapital-sparplan
in CHF</t>
  </si>
  <si>
    <t>Gesamt­beitrag in CHF</t>
  </si>
  <si>
    <t>Wechsel­kurs</t>
  </si>
  <si>
    <t xml:space="preserve"> DM/
EUR</t>
  </si>
  <si>
    <t>Gesamt­beitrag</t>
  </si>
  <si>
    <t>Höchst­beitrag
ges. RV</t>
  </si>
  <si>
    <t>DM/
EUR</t>
  </si>
  <si>
    <t xml:space="preserve">übersteig­ende Beiträge insgesamt </t>
  </si>
  <si>
    <t>Höchst­beitrag über-schritten</t>
  </si>
  <si>
    <t>Jahre der Höherversicherung:</t>
  </si>
  <si>
    <t>Öffnungsklausel anzuwenden:</t>
  </si>
  <si>
    <t>Routine=KopfFussZeile;Bereich=G_KopfFussZeileXt01</t>
  </si>
  <si>
    <t>Routine=OPT;Bereich=E_DruckOpt;Bedingung=#_WERT4</t>
  </si>
  <si>
    <t>Routine=DruckBereich;Bereich=E_DruckBereich;WdhZeile=E_WdhZeile</t>
  </si>
  <si>
    <t>X_BEDINGUNG01</t>
  </si>
  <si>
    <t>X_BEDINGUNG02</t>
  </si>
  <si>
    <t>R_TABELLEN</t>
  </si>
  <si>
    <t>Zugriff=Nein;LoeschBereich=Eingabe;LoeschModus=3</t>
  </si>
  <si>
    <t>Berechnung der Öffnungsklausel für AHV/IV</t>
  </si>
  <si>
    <t>Tabelle 1</t>
  </si>
  <si>
    <t>Einspielen</t>
  </si>
  <si>
    <t xml:space="preserve"> 3-4</t>
  </si>
  <si>
    <t xml:space="preserve"> 3:4 x100</t>
  </si>
  <si>
    <t xml:space="preserve"> 5:4x100</t>
  </si>
  <si>
    <t xml:space="preserve">Wechsel­kurs </t>
  </si>
  <si>
    <t xml:space="preserve">Beiträge zur AHV/IV </t>
  </si>
  <si>
    <t>übersteigende
AHV/IV-
Beiträge</t>
  </si>
  <si>
    <t>tatsächliche
Beiträge
 in %</t>
  </si>
  <si>
    <t>übersteigende
Beiträge
in %</t>
  </si>
  <si>
    <t xml:space="preserve">Summe: </t>
  </si>
  <si>
    <t>Die AHV/IV-Rente ist zu besteuern</t>
  </si>
  <si>
    <t>nach § 22 Nr. 1 Satz 3 Buchst. a Doppelbuchst. aa EStG (Besteuerungsanteil) zu:</t>
  </si>
  <si>
    <t>nach § 22 Nr. 1 Satz 3 Buchst. a Doppelbuchst. bb EStG (Ertragsanteil) zu:</t>
  </si>
  <si>
    <t>Routine=OPT;Bereich=T_DruckOpt;Bedingung=#_WERT4</t>
  </si>
  <si>
    <t>Routine=DruckBereich;Bereich=T_DruckBereich;WdhZeile=T_WdhZeile</t>
  </si>
  <si>
    <t>Berechnung der Öffnungsklausel für PK I</t>
  </si>
  <si>
    <t>Tabelle 2</t>
  </si>
  <si>
    <t>3+4</t>
  </si>
  <si>
    <t xml:space="preserve"> 3+4-6</t>
  </si>
  <si>
    <t xml:space="preserve"> 3+4-6, max. 4</t>
  </si>
  <si>
    <t>4:6 x 100</t>
  </si>
  <si>
    <t xml:space="preserve"> 8:6x100</t>
  </si>
  <si>
    <t>Beiträge zur PK I</t>
  </si>
  <si>
    <t>Summe Beitrags­leistungen</t>
  </si>
  <si>
    <t xml:space="preserve">übersteigende Beiträge insgesamt </t>
  </si>
  <si>
    <t xml:space="preserve">übersteigende PK I-Beiträge </t>
  </si>
  <si>
    <t>tatsächliche
PK I- Beiträge in %</t>
  </si>
  <si>
    <t>übersteigende PK I-
Beiträge
 in %</t>
  </si>
  <si>
    <t>Die PK I-Auszahlung ist zuzuordnen</t>
  </si>
  <si>
    <t>§ 22 Nr. 1 Satz 3 Buchst. a Doppelbuchst. aa EStG (Besteuerungsanteil) zu:</t>
  </si>
  <si>
    <t>§ 22 Nr. 1 Satz 3 Buchst. a Doppelbuchst. bb EStG (Ertragsanteil) zu:</t>
  </si>
  <si>
    <t>Routine=OPT;Bereich=U_DruckOpt;Bedingung=#_WERT4</t>
  </si>
  <si>
    <t>Routine=DruckBereich;Bereich=U_DruckBereich;WdhZeile=U_WdhZeile</t>
  </si>
  <si>
    <t>Dummy ORG_ Tabelle</t>
  </si>
  <si>
    <t>R_TABELLEN01</t>
  </si>
  <si>
    <t>Original=ORG_Tabelle3;Zugriff=Nein</t>
  </si>
  <si>
    <t>Berechnung der Öffnungsklausel für PK II</t>
  </si>
  <si>
    <t>Tabelle 3</t>
  </si>
  <si>
    <t>3+4+5</t>
  </si>
  <si>
    <t>3+4+5-7</t>
  </si>
  <si>
    <t>3+4+5-7, max. 5</t>
  </si>
  <si>
    <t xml:space="preserve"> 5:7 x100</t>
  </si>
  <si>
    <t xml:space="preserve"> 9:7x 100</t>
  </si>
  <si>
    <t>Wechsel-kurs</t>
  </si>
  <si>
    <t>Beiträge zur AHV/IV</t>
  </si>
  <si>
    <t>Beiträge zur PK II</t>
  </si>
  <si>
    <t>Summe Beitrags-leistungen</t>
  </si>
  <si>
    <t>Höchst-
beitrag
ges. RV</t>
  </si>
  <si>
    <t>übersteigende Beiträge insgesamt</t>
  </si>
  <si>
    <t>übersteig-
ende PK II-Beiträge</t>
  </si>
  <si>
    <t>tatsächliche PK II-Beiträge in %</t>
  </si>
  <si>
    <t>übersteigende PK II-Beiträge
in %</t>
  </si>
  <si>
    <t>Die PK II-Auszahlung ist zuzuordnen</t>
  </si>
  <si>
    <t>Routine=OPT;Bereich=V_DruckOpt;Bedingung=#_WERT4</t>
  </si>
  <si>
    <t>Routine=DruckBereich;Bereich=V_DruckBereich;WdhZeile=V_WdhZeile</t>
  </si>
  <si>
    <t>R_TABELLEN02</t>
  </si>
  <si>
    <t>Original=ORG_Tabelle4;Zugriff=Nein</t>
  </si>
  <si>
    <t>Berechnung der Öffnungsklausel für Kapitalsparplan</t>
  </si>
  <si>
    <t>Tabelle 4</t>
  </si>
  <si>
    <t>3+4+5+6</t>
  </si>
  <si>
    <t xml:space="preserve"> 3+4+5+6-8</t>
  </si>
  <si>
    <t>3+4+5+6-8, max. 6</t>
  </si>
  <si>
    <t>6:8 x100</t>
  </si>
  <si>
    <t xml:space="preserve"> 10:8x100</t>
  </si>
  <si>
    <t xml:space="preserve">Wechsel-kurs </t>
  </si>
  <si>
    <t>Beiträge
Kapital-sparplan</t>
  </si>
  <si>
    <t>Summe
Beitrags-leistungen</t>
  </si>
  <si>
    <t>übersteigende Beiträge
insgesamt</t>
  </si>
  <si>
    <t xml:space="preserve">übersteigende
Kapitalspar-planbeiträge </t>
  </si>
  <si>
    <t>tatsächliche
Kapitalspar-planbeiträge
in %</t>
  </si>
  <si>
    <t>übersteigende Kapitalspar-planbeiträge
 in %</t>
  </si>
  <si>
    <t>Die Kapitalsparplan-Auszahlung ist zuzuordnen</t>
  </si>
  <si>
    <t>Routine=OPT;Bereich=W_DruckOpt;Bedingung=#_WERT4</t>
  </si>
  <si>
    <t>Routine=DruckBereich;Bereich=W_DruckBereich;WdhZeile=W_WdhZeile</t>
  </si>
  <si>
    <t>Höchstbeträge</t>
  </si>
  <si>
    <t>Berechnung der Öffnungsklausel nach § 22 Nr. 1 Satz 3 Buchstabe a Doppelbuchst. bb
Satz 2 EStG bei Leistungen aus Schweizer Pensionskassen</t>
  </si>
  <si>
    <t>Höchstbeträge der gesetzlichen Rentenversicherung der</t>
  </si>
  <si>
    <t>Beitragssätze AHV/IV</t>
  </si>
  <si>
    <t>Umrechnungs­kurse</t>
  </si>
  <si>
    <t>Arbeiter</t>
  </si>
  <si>
    <t>Angestellten</t>
  </si>
  <si>
    <t>CHF =&gt; DM/EUR</t>
  </si>
  <si>
    <t>RM</t>
  </si>
  <si>
    <t>DM</t>
  </si>
  <si>
    <t>EUR</t>
  </si>
  <si>
    <t>Anmerkungen zu den Umrechnungskursen:</t>
  </si>
  <si>
    <t>Die Werte von 1963 bis 2006 entsprechen den von der OFD Freiburg, später OFD Karlsruhe</t>
  </si>
  <si>
    <t>festgelegten Grenzgänger-Umrechnungskursen.</t>
  </si>
  <si>
    <t>Die Werte von 1953 bis 1962 sind die von der Deutschen Bundesbank mitgeteilten Umrechnungs-</t>
  </si>
  <si>
    <t>kurse, die auf den nächsten vollen DM-Betrag aufgerundet wurden. Für den Steuerpflichtigen</t>
  </si>
  <si>
    <t xml:space="preserve">erfolgt die Aufrundung in diesem Fall zugunsten, da sich dadurch höhere gezahlte Beiträge </t>
  </si>
  <si>
    <t>ergeben, die zu einem höheren Prozentsatz für die Anwendung der Öffnungsklausel führen.</t>
  </si>
  <si>
    <t>Da die Daten der Bundesbank nur bis ins Jahr 1953 zurückgehen, wurde aus Vereinfachungs-</t>
  </si>
  <si>
    <t>gründen der Umrechnungskurs des Jahres 1953 auch für die Jahre 1948 bis 1952 zugrunde gelegt.</t>
  </si>
  <si>
    <t>Routine=DruckBereich;Bereich=H_DruckBereich;WdhZeile=H_WdhZeile</t>
  </si>
  <si>
    <t>0,810 ?</t>
  </si>
  <si>
    <t>Stand 02/2014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</si>
</sst>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"/>
    <numFmt numFmtId="165" formatCode="0.0%"/>
    <numFmt numFmtId="166" formatCode="0.000"/>
    <numFmt numFmtId="167" formatCode="#,##0.00%"/>
  </numFmts>
  <fonts count="15" x14ac:knownFonts="1"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9"/>
        <bgColor indexed="45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44"/>
      </patternFill>
    </fill>
    <fill>
      <patternFill patternType="solid">
        <fgColor indexed="47"/>
        <bgColor indexed="44"/>
      </patternFill>
    </fill>
    <fill>
      <patternFill patternType="solid">
        <fgColor indexed="44"/>
        <bgColor indexed="22"/>
      </patternFill>
    </fill>
    <fill>
      <patternFill patternType="solid">
        <fgColor indexed="54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44"/>
      </patternFill>
    </fill>
    <fill>
      <patternFill patternType="solid">
        <fgColor indexed="41"/>
        <bgColor indexed="27"/>
      </patternFill>
    </fill>
    <fill>
      <patternFill patternType="solid">
        <fgColor indexed="11"/>
        <bgColor indexed="49"/>
      </patternFill>
    </fill>
  </fills>
  <borders count="30">
    <border>
      <left/>
      <right/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hair">
        <color indexed="8"/>
      </top>
      <bottom style="hair">
        <color indexed="18"/>
      </bottom>
      <diagonal/>
    </border>
    <border>
      <left/>
      <right/>
      <top style="hair">
        <color indexed="8"/>
      </top>
      <bottom style="thin">
        <color indexed="18"/>
      </bottom>
      <diagonal/>
    </border>
    <border>
      <left style="thin">
        <color indexed="18"/>
      </left>
      <right/>
      <top/>
      <bottom style="hair">
        <color indexed="18"/>
      </bottom>
      <diagonal/>
    </border>
    <border>
      <left/>
      <right/>
      <top/>
      <bottom style="hair">
        <color indexed="1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thin">
        <color indexed="1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</borders>
  <cellStyleXfs count="11">
    <xf numFmtId="0" fontId="0" fillId="0" borderId="0">
      <protection hidden="1"/>
    </xf>
    <xf numFmtId="4" fontId="13" fillId="2" borderId="0" applyBorder="0" applyAlignment="0">
      <protection locked="0" hidden="1"/>
    </xf>
    <xf numFmtId="4" fontId="1" fillId="3" borderId="1" applyAlignment="0">
      <protection hidden="1"/>
    </xf>
    <xf numFmtId="4" fontId="1" fillId="4" borderId="2" applyAlignment="0">
      <protection hidden="1"/>
    </xf>
    <xf numFmtId="10" fontId="1" fillId="5" borderId="0" applyAlignment="0">
      <protection hidden="1"/>
    </xf>
    <xf numFmtId="49" fontId="1" fillId="6" borderId="0" applyAlignment="0">
      <protection hidden="1"/>
    </xf>
    <xf numFmtId="49" fontId="1" fillId="7" borderId="0" applyAlignment="0">
      <protection hidden="1"/>
    </xf>
    <xf numFmtId="0" fontId="12" fillId="0" borderId="0" applyNumberFormat="0" applyBorder="0" applyAlignment="0">
      <protection hidden="1"/>
    </xf>
    <xf numFmtId="0" fontId="2" fillId="2" borderId="3" applyNumberFormat="0" applyAlignment="0">
      <protection locked="0" hidden="1"/>
    </xf>
    <xf numFmtId="0" fontId="2" fillId="8" borderId="0" applyNumberFormat="0" applyBorder="0" applyAlignment="0">
      <protection hidden="1"/>
    </xf>
    <xf numFmtId="0" fontId="2" fillId="9" borderId="0" applyNumberFormat="0" applyBorder="0" applyAlignment="0">
      <protection hidden="1"/>
    </xf>
  </cellStyleXfs>
  <cellXfs count="213">
    <xf numFmtId="0" fontId="0" fillId="0" borderId="0" xfId="0">
      <protection hidden="1"/>
    </xf>
    <xf numFmtId="0" fontId="0" fillId="10" borderId="0" xfId="0" applyFill="1">
      <protection hidden="1"/>
    </xf>
    <xf numFmtId="49" fontId="4" fillId="10" borderId="0" xfId="0" applyNumberFormat="1" applyFont="1" applyFill="1">
      <protection hidden="1"/>
    </xf>
    <xf numFmtId="0" fontId="0" fillId="2" borderId="0" xfId="0" applyNumberFormat="1" applyFont="1" applyFill="1">
      <protection hidden="1"/>
    </xf>
    <xf numFmtId="49" fontId="0" fillId="10" borderId="0" xfId="0" applyNumberFormat="1" applyFont="1" applyFill="1">
      <protection hidden="1"/>
    </xf>
    <xf numFmtId="49" fontId="2" fillId="11" borderId="0" xfId="0" applyNumberFormat="1" applyFont="1" applyFill="1">
      <protection hidden="1"/>
    </xf>
    <xf numFmtId="0" fontId="0" fillId="10" borderId="0" xfId="0" applyFont="1" applyFill="1" applyAlignment="1">
      <alignment horizontal="left" indent="1"/>
      <protection hidden="1"/>
    </xf>
    <xf numFmtId="49" fontId="2" fillId="10" borderId="0" xfId="0" applyNumberFormat="1" applyFont="1" applyFill="1">
      <protection hidden="1"/>
    </xf>
    <xf numFmtId="0" fontId="0" fillId="11" borderId="0" xfId="0" applyFont="1" applyFill="1" applyAlignment="1">
      <alignment horizontal="left" indent="1"/>
      <protection hidden="1"/>
    </xf>
    <xf numFmtId="49" fontId="0" fillId="11" borderId="0" xfId="0" applyNumberFormat="1" applyFont="1" applyFill="1" applyAlignment="1">
      <alignment horizontal="left" indent="1"/>
      <protection hidden="1"/>
    </xf>
    <xf numFmtId="49" fontId="0" fillId="10" borderId="0" xfId="0" applyNumberFormat="1" applyFont="1" applyFill="1" applyAlignment="1">
      <alignment horizontal="left" indent="1"/>
      <protection hidden="1"/>
    </xf>
    <xf numFmtId="0" fontId="0" fillId="10" borderId="0" xfId="0" applyFont="1" applyFill="1">
      <protection hidden="1"/>
    </xf>
    <xf numFmtId="49" fontId="2" fillId="11" borderId="0" xfId="0" applyNumberFormat="1" applyFont="1" applyFill="1" applyAlignment="1">
      <alignment horizontal="left"/>
      <protection hidden="1"/>
    </xf>
    <xf numFmtId="0" fontId="0" fillId="11" borderId="0" xfId="0" applyFill="1">
      <protection hidden="1"/>
    </xf>
    <xf numFmtId="0" fontId="5" fillId="10" borderId="0" xfId="0" applyFont="1" applyFill="1">
      <protection hidden="1"/>
    </xf>
    <xf numFmtId="0" fontId="0" fillId="10" borderId="0" xfId="0" applyNumberFormat="1" applyFont="1" applyFill="1">
      <protection hidden="1"/>
    </xf>
    <xf numFmtId="0" fontId="0" fillId="11" borderId="0" xfId="0" applyNumberFormat="1" applyFont="1" applyFill="1" applyAlignment="1">
      <alignment horizontal="left" indent="1"/>
      <protection hidden="1"/>
    </xf>
    <xf numFmtId="0" fontId="0" fillId="10" borderId="0" xfId="0" applyFont="1" applyFill="1" applyAlignment="1">
      <alignment horizontal="left" indent="5"/>
      <protection hidden="1"/>
    </xf>
    <xf numFmtId="0" fontId="7" fillId="12" borderId="4" xfId="0" applyFont="1" applyFill="1" applyBorder="1" applyAlignment="1">
      <alignment horizontal="left" vertical="center" indent="1"/>
      <protection hidden="1"/>
    </xf>
    <xf numFmtId="0" fontId="0" fillId="12" borderId="5" xfId="0" applyFont="1" applyFill="1" applyBorder="1" applyAlignment="1">
      <alignment vertical="center"/>
      <protection hidden="1"/>
    </xf>
    <xf numFmtId="0" fontId="0" fillId="12" borderId="6" xfId="0" applyFont="1" applyFill="1" applyBorder="1" applyAlignment="1">
      <alignment vertical="center"/>
      <protection hidden="1"/>
    </xf>
    <xf numFmtId="0" fontId="0" fillId="12" borderId="7" xfId="0" applyFont="1" applyFill="1" applyBorder="1" applyAlignment="1">
      <alignment horizontal="left" vertical="center" indent="1"/>
      <protection hidden="1"/>
    </xf>
    <xf numFmtId="0" fontId="0" fillId="12" borderId="0" xfId="0" applyFont="1" applyFill="1" applyBorder="1" applyAlignment="1">
      <alignment vertical="center"/>
      <protection hidden="1"/>
    </xf>
    <xf numFmtId="0" fontId="0" fillId="12" borderId="8" xfId="0" applyFont="1" applyFill="1" applyBorder="1" applyAlignment="1">
      <alignment vertical="center"/>
      <protection hidden="1"/>
    </xf>
    <xf numFmtId="0" fontId="0" fillId="10" borderId="0" xfId="0" applyFont="1" applyFill="1" applyBorder="1" applyAlignment="1">
      <alignment vertical="center"/>
      <protection hidden="1"/>
    </xf>
    <xf numFmtId="0" fontId="0" fillId="12" borderId="9" xfId="0" applyFont="1" applyFill="1" applyBorder="1" applyAlignment="1">
      <alignment horizontal="left" vertical="center" indent="1"/>
      <protection hidden="1"/>
    </xf>
    <xf numFmtId="0" fontId="0" fillId="12" borderId="10" xfId="0" applyFill="1" applyBorder="1">
      <protection hidden="1"/>
    </xf>
    <xf numFmtId="0" fontId="0" fillId="12" borderId="10" xfId="0" applyFont="1" applyFill="1" applyBorder="1" applyAlignment="1">
      <alignment vertical="center"/>
      <protection hidden="1"/>
    </xf>
    <xf numFmtId="0" fontId="0" fillId="12" borderId="11" xfId="0" applyFont="1" applyFill="1" applyBorder="1" applyAlignment="1">
      <alignment vertical="center"/>
      <protection hidden="1"/>
    </xf>
    <xf numFmtId="0" fontId="1" fillId="10" borderId="0" xfId="0" applyFont="1" applyFill="1">
      <protection hidden="1"/>
    </xf>
    <xf numFmtId="0" fontId="8" fillId="12" borderId="12" xfId="0" applyFont="1" applyFill="1" applyBorder="1" applyAlignment="1">
      <alignment vertical="center"/>
      <protection hidden="1"/>
    </xf>
    <xf numFmtId="0" fontId="0" fillId="12" borderId="13" xfId="0" applyFont="1" applyFill="1" applyBorder="1" applyAlignment="1">
      <alignment vertical="center"/>
      <protection hidden="1"/>
    </xf>
    <xf numFmtId="49" fontId="0" fillId="12" borderId="14" xfId="0" applyNumberFormat="1" applyFont="1" applyFill="1" applyBorder="1" applyAlignment="1">
      <alignment horizontal="left" vertical="center"/>
      <protection hidden="1"/>
    </xf>
    <xf numFmtId="49" fontId="0" fillId="10" borderId="0" xfId="0" applyNumberFormat="1" applyFill="1" applyAlignment="1">
      <alignment vertical="center"/>
      <protection hidden="1"/>
    </xf>
    <xf numFmtId="49" fontId="0" fillId="10" borderId="0" xfId="0" applyNumberFormat="1" applyFill="1" applyBorder="1" applyAlignment="1" applyProtection="1">
      <alignment horizontal="left" vertical="center" indent="2"/>
      <protection hidden="1"/>
    </xf>
    <xf numFmtId="0" fontId="0" fillId="12" borderId="7" xfId="0" applyFont="1" applyFill="1" applyBorder="1" applyAlignment="1">
      <alignment vertical="center"/>
      <protection hidden="1"/>
    </xf>
    <xf numFmtId="49" fontId="0" fillId="2" borderId="8" xfId="1" applyNumberFormat="1" applyFont="1" applyFill="1" applyBorder="1" applyAlignment="1" applyProtection="1">
      <alignment horizontal="left" vertical="center"/>
      <protection locked="0"/>
    </xf>
    <xf numFmtId="49" fontId="0" fillId="10" borderId="0" xfId="0" applyNumberFormat="1" applyFont="1" applyFill="1" applyAlignment="1">
      <alignment vertical="center"/>
      <protection hidden="1"/>
    </xf>
    <xf numFmtId="0" fontId="0" fillId="12" borderId="7" xfId="0" applyFill="1" applyBorder="1" applyAlignment="1">
      <alignment vertical="center"/>
      <protection hidden="1"/>
    </xf>
    <xf numFmtId="0" fontId="0" fillId="12" borderId="0" xfId="0" applyFill="1" applyBorder="1" applyAlignment="1">
      <alignment vertical="center"/>
      <protection hidden="1"/>
    </xf>
    <xf numFmtId="49" fontId="0" fillId="12" borderId="8" xfId="0" applyNumberFormat="1" applyFont="1" applyFill="1" applyBorder="1" applyAlignment="1">
      <alignment horizontal="left" vertical="center"/>
      <protection hidden="1"/>
    </xf>
    <xf numFmtId="0" fontId="1" fillId="12" borderId="7" xfId="0" applyFont="1" applyFill="1" applyBorder="1" applyAlignment="1">
      <alignment vertical="center"/>
      <protection hidden="1"/>
    </xf>
    <xf numFmtId="0" fontId="1" fillId="12" borderId="0" xfId="0" applyFont="1" applyFill="1" applyBorder="1" applyAlignment="1">
      <alignment vertical="center"/>
      <protection hidden="1"/>
    </xf>
    <xf numFmtId="49" fontId="0" fillId="12" borderId="8" xfId="0" applyNumberFormat="1" applyFont="1" applyFill="1" applyBorder="1" applyAlignment="1">
      <alignment vertical="center"/>
      <protection hidden="1"/>
    </xf>
    <xf numFmtId="0" fontId="0" fillId="12" borderId="9" xfId="0" applyFill="1" applyBorder="1" applyAlignment="1">
      <alignment vertical="center"/>
      <protection hidden="1"/>
    </xf>
    <xf numFmtId="0" fontId="0" fillId="12" borderId="10" xfId="0" applyFill="1" applyBorder="1" applyAlignment="1">
      <alignment vertical="center"/>
      <protection hidden="1"/>
    </xf>
    <xf numFmtId="49" fontId="0" fillId="12" borderId="11" xfId="0" applyNumberFormat="1" applyFont="1" applyFill="1" applyBorder="1" applyAlignment="1">
      <alignment vertical="center"/>
      <protection hidden="1"/>
    </xf>
    <xf numFmtId="0" fontId="8" fillId="12" borderId="4" xfId="0" applyFont="1" applyFill="1" applyBorder="1" applyAlignment="1">
      <alignment horizontal="left" vertical="center" indent="1"/>
      <protection hidden="1"/>
    </xf>
    <xf numFmtId="0" fontId="0" fillId="12" borderId="5" xfId="0" applyFont="1" applyFill="1" applyBorder="1" applyAlignment="1">
      <alignment horizontal="left" vertical="center" indent="1"/>
      <protection hidden="1"/>
    </xf>
    <xf numFmtId="0" fontId="0" fillId="10" borderId="0" xfId="0" applyFont="1" applyFill="1" applyBorder="1">
      <protection hidden="1"/>
    </xf>
    <xf numFmtId="0" fontId="0" fillId="12" borderId="0" xfId="0" applyFont="1" applyFill="1" applyAlignment="1">
      <alignment vertical="center"/>
      <protection hidden="1"/>
    </xf>
    <xf numFmtId="0" fontId="0" fillId="12" borderId="0" xfId="0" applyFont="1" applyFill="1" applyBorder="1" applyAlignment="1">
      <alignment horizontal="left" vertical="center" indent="1"/>
      <protection hidden="1"/>
    </xf>
    <xf numFmtId="0" fontId="0" fillId="10" borderId="0" xfId="0" applyFont="1" applyFill="1" applyAlignment="1">
      <alignment vertical="center"/>
      <protection hidden="1"/>
    </xf>
    <xf numFmtId="0" fontId="0" fillId="10" borderId="8" xfId="0" applyFont="1" applyFill="1" applyBorder="1" applyAlignment="1">
      <alignment vertical="center"/>
      <protection hidden="1"/>
    </xf>
    <xf numFmtId="0" fontId="0" fillId="10" borderId="0" xfId="0" applyNumberFormat="1" applyFont="1" applyFill="1" applyAlignment="1">
      <alignment horizontal="left" vertical="center"/>
      <protection hidden="1"/>
    </xf>
    <xf numFmtId="0" fontId="0" fillId="12" borderId="10" xfId="0" applyFont="1" applyFill="1" applyBorder="1" applyAlignment="1">
      <alignment horizontal="left" vertical="center" indent="1"/>
      <protection hidden="1"/>
    </xf>
    <xf numFmtId="49" fontId="0" fillId="10" borderId="10" xfId="0" applyNumberFormat="1" applyFont="1" applyFill="1" applyBorder="1" applyAlignment="1">
      <alignment vertical="center"/>
      <protection hidden="1"/>
    </xf>
    <xf numFmtId="0" fontId="0" fillId="10" borderId="10" xfId="0" applyFont="1" applyFill="1" applyBorder="1" applyAlignment="1">
      <alignment vertical="center"/>
      <protection hidden="1"/>
    </xf>
    <xf numFmtId="0" fontId="0" fillId="10" borderId="11" xfId="0" applyFont="1" applyFill="1" applyBorder="1" applyAlignment="1">
      <alignment vertical="center"/>
      <protection hidden="1"/>
    </xf>
    <xf numFmtId="0" fontId="2" fillId="12" borderId="5" xfId="0" applyFont="1" applyFill="1" applyBorder="1" applyAlignment="1">
      <alignment vertical="center"/>
      <protection hidden="1"/>
    </xf>
    <xf numFmtId="0" fontId="0" fillId="10" borderId="5" xfId="0" applyFont="1" applyFill="1" applyBorder="1" applyAlignment="1">
      <alignment horizontal="center" vertical="center"/>
      <protection hidden="1"/>
    </xf>
    <xf numFmtId="0" fontId="2" fillId="12" borderId="6" xfId="0" applyFont="1" applyFill="1" applyBorder="1" applyAlignment="1">
      <alignment vertical="center"/>
      <protection hidden="1"/>
    </xf>
    <xf numFmtId="0" fontId="2" fillId="10" borderId="0" xfId="0" applyFont="1" applyFill="1">
      <protection hidden="1"/>
    </xf>
    <xf numFmtId="0" fontId="0" fillId="12" borderId="0" xfId="0" applyFill="1" applyAlignment="1">
      <alignment vertical="center"/>
      <protection hidden="1"/>
    </xf>
    <xf numFmtId="0" fontId="0" fillId="12" borderId="8" xfId="0" applyFill="1" applyBorder="1" applyAlignment="1">
      <alignment vertical="center"/>
      <protection hidden="1"/>
    </xf>
    <xf numFmtId="0" fontId="0" fillId="10" borderId="7" xfId="0" applyFont="1" applyFill="1" applyBorder="1" applyAlignment="1">
      <alignment horizontal="left" vertical="center" indent="1"/>
      <protection hidden="1"/>
    </xf>
    <xf numFmtId="0" fontId="0" fillId="10" borderId="0" xfId="0" applyFill="1" applyAlignment="1">
      <alignment vertical="center"/>
      <protection hidden="1"/>
    </xf>
    <xf numFmtId="0" fontId="0" fillId="10" borderId="0" xfId="0" applyFill="1" applyAlignment="1">
      <alignment horizontal="center" vertical="center"/>
      <protection hidden="1"/>
    </xf>
    <xf numFmtId="0" fontId="0" fillId="10" borderId="8" xfId="0" applyFill="1" applyBorder="1" applyAlignment="1">
      <alignment vertical="center"/>
      <protection hidden="1"/>
    </xf>
    <xf numFmtId="0" fontId="0" fillId="10" borderId="9" xfId="0" applyFont="1" applyFill="1" applyBorder="1" applyAlignment="1">
      <alignment horizontal="left" vertical="center" indent="1"/>
      <protection hidden="1"/>
    </xf>
    <xf numFmtId="0" fontId="0" fillId="10" borderId="10" xfId="0" applyFill="1" applyBorder="1" applyAlignment="1">
      <alignment vertical="center"/>
      <protection hidden="1"/>
    </xf>
    <xf numFmtId="0" fontId="0" fillId="10" borderId="10" xfId="0" applyFill="1" applyBorder="1" applyAlignment="1">
      <alignment horizontal="center" vertical="center"/>
      <protection hidden="1"/>
    </xf>
    <xf numFmtId="0" fontId="0" fillId="10" borderId="11" xfId="0" applyFill="1" applyBorder="1" applyAlignment="1">
      <alignment vertical="center"/>
      <protection hidden="1"/>
    </xf>
    <xf numFmtId="49" fontId="0" fillId="10" borderId="5" xfId="0" applyNumberFormat="1" applyFont="1" applyFill="1" applyBorder="1" applyAlignment="1">
      <alignment horizontal="left" vertical="center"/>
      <protection hidden="1"/>
    </xf>
    <xf numFmtId="0" fontId="0" fillId="10" borderId="5" xfId="0" applyFont="1" applyFill="1" applyBorder="1" applyAlignment="1">
      <alignment vertical="center"/>
      <protection hidden="1"/>
    </xf>
    <xf numFmtId="0" fontId="0" fillId="10" borderId="6" xfId="0" applyFont="1" applyFill="1" applyBorder="1" applyAlignment="1">
      <alignment vertical="center"/>
      <protection hidden="1"/>
    </xf>
    <xf numFmtId="0" fontId="0" fillId="10" borderId="5" xfId="0" applyNumberFormat="1" applyFont="1" applyFill="1" applyBorder="1" applyAlignment="1">
      <alignment horizontal="left" vertical="center"/>
      <protection hidden="1"/>
    </xf>
    <xf numFmtId="49" fontId="0" fillId="10" borderId="5" xfId="0" applyNumberFormat="1" applyFont="1" applyFill="1" applyBorder="1" applyAlignment="1" applyProtection="1">
      <alignment horizontal="left" vertical="center" wrapText="1"/>
      <protection hidden="1"/>
    </xf>
    <xf numFmtId="0" fontId="7" fillId="12" borderId="4" xfId="9" applyFont="1" applyFill="1" applyBorder="1" applyAlignment="1">
      <alignment horizontal="left" indent="1"/>
      <protection hidden="1"/>
    </xf>
    <xf numFmtId="0" fontId="7" fillId="12" borderId="5" xfId="9" applyFont="1" applyFill="1" applyBorder="1">
      <protection hidden="1"/>
    </xf>
    <xf numFmtId="0" fontId="0" fillId="12" borderId="5" xfId="0" applyFill="1" applyBorder="1">
      <protection hidden="1"/>
    </xf>
    <xf numFmtId="0" fontId="0" fillId="12" borderId="15" xfId="0" applyFill="1" applyBorder="1" applyAlignment="1">
      <alignment horizontal="center"/>
      <protection hidden="1"/>
    </xf>
    <xf numFmtId="0" fontId="0" fillId="12" borderId="16" xfId="0" applyFill="1" applyBorder="1">
      <protection hidden="1"/>
    </xf>
    <xf numFmtId="0" fontId="0" fillId="12" borderId="6" xfId="0" applyFill="1" applyBorder="1">
      <protection hidden="1"/>
    </xf>
    <xf numFmtId="0" fontId="2" fillId="12" borderId="7" xfId="9" applyFill="1" applyBorder="1">
      <protection hidden="1"/>
    </xf>
    <xf numFmtId="0" fontId="2" fillId="12" borderId="0" xfId="9" applyFill="1" applyBorder="1">
      <protection hidden="1"/>
    </xf>
    <xf numFmtId="0" fontId="0" fillId="12" borderId="8" xfId="0" applyFill="1" applyBorder="1">
      <protection hidden="1"/>
    </xf>
    <xf numFmtId="0" fontId="0" fillId="12" borderId="7" xfId="9" applyFont="1" applyFill="1" applyBorder="1" applyAlignment="1">
      <alignment horizontal="left" indent="1"/>
      <protection hidden="1"/>
    </xf>
    <xf numFmtId="0" fontId="7" fillId="12" borderId="0" xfId="9" applyFont="1" applyFill="1">
      <protection hidden="1"/>
    </xf>
    <xf numFmtId="0" fontId="0" fillId="10" borderId="0" xfId="9" applyFont="1" applyFill="1" applyBorder="1">
      <protection hidden="1"/>
    </xf>
    <xf numFmtId="0" fontId="0" fillId="12" borderId="0" xfId="9" applyFont="1" applyFill="1" applyBorder="1" applyAlignment="1">
      <alignment horizontal="left"/>
      <protection hidden="1"/>
    </xf>
    <xf numFmtId="0" fontId="0" fillId="10" borderId="8" xfId="0" applyFont="1" applyFill="1" applyBorder="1" applyAlignment="1">
      <alignment horizontal="center"/>
      <protection hidden="1"/>
    </xf>
    <xf numFmtId="0" fontId="0" fillId="12" borderId="0" xfId="9" applyFont="1" applyFill="1" applyBorder="1">
      <protection hidden="1"/>
    </xf>
    <xf numFmtId="0" fontId="0" fillId="10" borderId="0" xfId="0" applyFill="1" applyBorder="1">
      <protection hidden="1"/>
    </xf>
    <xf numFmtId="0" fontId="2" fillId="10" borderId="0" xfId="9" applyFill="1" applyBorder="1">
      <protection hidden="1"/>
    </xf>
    <xf numFmtId="0" fontId="0" fillId="10" borderId="8" xfId="0" applyFill="1" applyBorder="1">
      <protection hidden="1"/>
    </xf>
    <xf numFmtId="0" fontId="2" fillId="12" borderId="17" xfId="9" applyFill="1" applyBorder="1">
      <protection hidden="1"/>
    </xf>
    <xf numFmtId="0" fontId="2" fillId="12" borderId="18" xfId="9" applyFill="1" applyBorder="1">
      <protection hidden="1"/>
    </xf>
    <xf numFmtId="0" fontId="0" fillId="12" borderId="11" xfId="0" applyFill="1" applyBorder="1">
      <protection hidden="1"/>
    </xf>
    <xf numFmtId="0" fontId="1" fillId="10" borderId="0" xfId="0" applyFont="1" applyFill="1" applyBorder="1" applyAlignment="1">
      <alignment vertical="center"/>
      <protection hidden="1"/>
    </xf>
    <xf numFmtId="0" fontId="9" fillId="10" borderId="0" xfId="0" applyFont="1" applyFill="1" applyBorder="1" applyAlignment="1">
      <alignment vertical="center"/>
      <protection hidden="1"/>
    </xf>
    <xf numFmtId="0" fontId="1" fillId="10" borderId="19" xfId="0" applyFont="1" applyFill="1" applyBorder="1" applyAlignment="1">
      <alignment horizontal="center" vertical="center"/>
      <protection hidden="1"/>
    </xf>
    <xf numFmtId="0" fontId="0" fillId="10" borderId="19" xfId="0" applyFill="1" applyBorder="1" applyAlignment="1">
      <alignment horizontal="center" vertical="center"/>
      <protection hidden="1"/>
    </xf>
    <xf numFmtId="0" fontId="10" fillId="2" borderId="19" xfId="0" applyFont="1" applyFill="1" applyBorder="1" applyAlignment="1">
      <alignment horizontal="center" vertical="center"/>
      <protection hidden="1"/>
    </xf>
    <xf numFmtId="0" fontId="10" fillId="10" borderId="19" xfId="0" applyFont="1" applyFill="1" applyBorder="1" applyAlignment="1">
      <alignment horizontal="center" vertical="center"/>
      <protection hidden="1"/>
    </xf>
    <xf numFmtId="0" fontId="10" fillId="7" borderId="19" xfId="0" applyFont="1" applyFill="1" applyBorder="1" applyAlignment="1">
      <alignment horizontal="center" vertical="center" wrapText="1"/>
      <protection hidden="1"/>
    </xf>
    <xf numFmtId="0" fontId="10" fillId="7" borderId="19" xfId="0" applyFont="1" applyFill="1" applyBorder="1" applyAlignment="1">
      <alignment horizontal="center" vertical="center"/>
      <protection hidden="1"/>
    </xf>
    <xf numFmtId="0" fontId="10" fillId="7" borderId="19" xfId="0" applyNumberFormat="1" applyFont="1" applyFill="1" applyBorder="1" applyAlignment="1">
      <alignment horizontal="center" vertical="center"/>
      <protection hidden="1"/>
    </xf>
    <xf numFmtId="0" fontId="11" fillId="10" borderId="19" xfId="0" applyFont="1" applyFill="1" applyBorder="1" applyAlignment="1">
      <alignment horizontal="center" vertical="center" wrapText="1"/>
      <protection hidden="1"/>
    </xf>
    <xf numFmtId="164" fontId="13" fillId="2" borderId="19" xfId="1" applyNumberFormat="1" applyFill="1" applyBorder="1" applyAlignment="1" applyProtection="1">
      <alignment horizontal="center" vertical="center"/>
      <protection locked="0"/>
    </xf>
    <xf numFmtId="4" fontId="13" fillId="2" borderId="19" xfId="1" applyFill="1" applyBorder="1" applyAlignment="1" applyProtection="1">
      <alignment vertical="center"/>
      <protection locked="0"/>
    </xf>
    <xf numFmtId="165" fontId="0" fillId="10" borderId="19" xfId="0" applyNumberFormat="1" applyFont="1" applyFill="1" applyBorder="1" applyAlignment="1">
      <alignment vertical="center"/>
      <protection hidden="1"/>
    </xf>
    <xf numFmtId="4" fontId="0" fillId="2" borderId="19" xfId="1" applyFont="1" applyFill="1" applyBorder="1" applyAlignment="1" applyProtection="1">
      <alignment vertical="center"/>
      <protection locked="0"/>
    </xf>
    <xf numFmtId="4" fontId="0" fillId="10" borderId="19" xfId="7" applyNumberFormat="1" applyFont="1" applyFill="1" applyBorder="1" applyAlignment="1">
      <alignment vertical="center"/>
      <protection hidden="1"/>
    </xf>
    <xf numFmtId="166" fontId="0" fillId="10" borderId="20" xfId="0" applyNumberFormat="1" applyFill="1" applyBorder="1" applyAlignment="1">
      <alignment vertical="center"/>
      <protection hidden="1"/>
    </xf>
    <xf numFmtId="0" fontId="0" fillId="10" borderId="21" xfId="0" applyFont="1" applyFill="1" applyBorder="1" applyAlignment="1">
      <alignment vertical="center"/>
      <protection hidden="1"/>
    </xf>
    <xf numFmtId="4" fontId="0" fillId="10" borderId="20" xfId="0" applyNumberFormat="1" applyFont="1" applyFill="1" applyBorder="1" applyAlignment="1">
      <alignment vertical="center"/>
      <protection hidden="1"/>
    </xf>
    <xf numFmtId="0" fontId="0" fillId="10" borderId="19" xfId="0" applyNumberFormat="1" applyFill="1" applyBorder="1" applyAlignment="1">
      <alignment horizontal="center" vertical="center"/>
      <protection hidden="1"/>
    </xf>
    <xf numFmtId="164" fontId="0" fillId="10" borderId="19" xfId="7" applyNumberFormat="1" applyFont="1" applyFill="1" applyBorder="1" applyAlignment="1">
      <alignment horizontal="center" vertical="center"/>
      <protection hidden="1"/>
    </xf>
    <xf numFmtId="0" fontId="0" fillId="10" borderId="0" xfId="0" applyFont="1" applyFill="1" applyBorder="1" applyAlignment="1">
      <alignment horizontal="center"/>
      <protection hidden="1"/>
    </xf>
    <xf numFmtId="0" fontId="0" fillId="10" borderId="22" xfId="0" applyFill="1" applyBorder="1" applyAlignment="1">
      <alignment vertical="center"/>
      <protection hidden="1"/>
    </xf>
    <xf numFmtId="0" fontId="1" fillId="7" borderId="21" xfId="0" applyFont="1" applyFill="1" applyBorder="1" applyAlignment="1">
      <alignment horizontal="center" vertical="center"/>
      <protection hidden="1"/>
    </xf>
    <xf numFmtId="0" fontId="0" fillId="10" borderId="23" xfId="0" applyFill="1" applyBorder="1" applyAlignment="1">
      <alignment vertical="center"/>
      <protection hidden="1"/>
    </xf>
    <xf numFmtId="0" fontId="0" fillId="10" borderId="3" xfId="0" applyFill="1" applyBorder="1" applyAlignment="1">
      <alignment vertical="center"/>
      <protection hidden="1"/>
    </xf>
    <xf numFmtId="0" fontId="1" fillId="12" borderId="5" xfId="0" applyFont="1" applyFill="1" applyBorder="1" applyAlignment="1">
      <alignment horizontal="left" vertical="center" indent="1"/>
      <protection hidden="1"/>
    </xf>
    <xf numFmtId="0" fontId="1" fillId="12" borderId="7" xfId="0" applyFont="1" applyFill="1" applyBorder="1" applyAlignment="1">
      <alignment horizontal="left" vertical="center" indent="1"/>
      <protection hidden="1"/>
    </xf>
    <xf numFmtId="0" fontId="1" fillId="12" borderId="0" xfId="0" applyFont="1" applyFill="1" applyBorder="1" applyAlignment="1">
      <alignment horizontal="left" vertical="center" indent="1"/>
      <protection hidden="1"/>
    </xf>
    <xf numFmtId="0" fontId="0" fillId="10" borderId="0" xfId="0" applyNumberFormat="1" applyFont="1" applyFill="1" applyBorder="1" applyAlignment="1">
      <alignment horizontal="center" vertical="center"/>
      <protection hidden="1"/>
    </xf>
    <xf numFmtId="0" fontId="0" fillId="12" borderId="0" xfId="0" applyFont="1" applyFill="1" applyBorder="1" applyAlignment="1">
      <alignment horizontal="right" vertical="center"/>
      <protection hidden="1"/>
    </xf>
    <xf numFmtId="0" fontId="0" fillId="10" borderId="24" xfId="0" applyFill="1" applyBorder="1">
      <protection hidden="1"/>
    </xf>
    <xf numFmtId="0" fontId="7" fillId="10" borderId="13" xfId="0" applyFont="1" applyFill="1" applyBorder="1" applyAlignment="1">
      <alignment horizontal="left" vertical="center" indent="1"/>
      <protection hidden="1"/>
    </xf>
    <xf numFmtId="0" fontId="1" fillId="10" borderId="13" xfId="0" applyFont="1" applyFill="1" applyBorder="1" applyAlignment="1">
      <alignment horizontal="left" vertical="center" indent="1"/>
      <protection hidden="1"/>
    </xf>
    <xf numFmtId="0" fontId="0" fillId="10" borderId="13" xfId="0" applyFont="1" applyFill="1" applyBorder="1" applyAlignment="1">
      <alignment vertical="center"/>
      <protection hidden="1"/>
    </xf>
    <xf numFmtId="0" fontId="10" fillId="10" borderId="19" xfId="0" applyFont="1" applyFill="1" applyBorder="1" applyAlignment="1">
      <alignment horizontal="center" vertical="center" wrapText="1"/>
      <protection hidden="1"/>
    </xf>
    <xf numFmtId="49" fontId="10" fillId="7" borderId="19" xfId="0" applyNumberFormat="1" applyFont="1" applyFill="1" applyBorder="1" applyAlignment="1">
      <alignment horizontal="center" vertical="center" wrapText="1"/>
      <protection hidden="1"/>
    </xf>
    <xf numFmtId="166" fontId="0" fillId="10" borderId="25" xfId="0" applyNumberFormat="1" applyFill="1" applyBorder="1" applyAlignment="1">
      <alignment vertical="center"/>
      <protection hidden="1"/>
    </xf>
    <xf numFmtId="4" fontId="0" fillId="10" borderId="20" xfId="0" applyNumberFormat="1" applyFill="1" applyBorder="1" applyAlignment="1">
      <alignment vertical="center"/>
      <protection hidden="1"/>
    </xf>
    <xf numFmtId="2" fontId="0" fillId="10" borderId="20" xfId="0" applyNumberFormat="1" applyFill="1" applyBorder="1" applyAlignment="1">
      <alignment vertical="center"/>
      <protection hidden="1"/>
    </xf>
    <xf numFmtId="10" fontId="0" fillId="10" borderId="19" xfId="0" applyNumberFormat="1" applyFill="1" applyBorder="1" applyAlignment="1">
      <alignment horizontal="right" vertical="center"/>
      <protection hidden="1"/>
    </xf>
    <xf numFmtId="167" fontId="0" fillId="7" borderId="19" xfId="0" applyNumberFormat="1" applyFill="1" applyBorder="1" applyAlignment="1">
      <alignment vertical="center"/>
      <protection hidden="1"/>
    </xf>
    <xf numFmtId="10" fontId="1" fillId="7" borderId="21" xfId="0" applyNumberFormat="1" applyFont="1" applyFill="1" applyBorder="1" applyAlignment="1">
      <alignment vertical="center"/>
      <protection hidden="1"/>
    </xf>
    <xf numFmtId="0" fontId="1" fillId="12" borderId="9" xfId="0" applyFont="1" applyFill="1" applyBorder="1" applyAlignment="1">
      <alignment horizontal="left" vertical="center" indent="1"/>
      <protection hidden="1"/>
    </xf>
    <xf numFmtId="4" fontId="0" fillId="10" borderId="25" xfId="0" applyNumberFormat="1" applyFont="1" applyFill="1" applyBorder="1" applyAlignment="1">
      <alignment vertical="center"/>
      <protection hidden="1"/>
    </xf>
    <xf numFmtId="4" fontId="0" fillId="10" borderId="25" xfId="0" applyNumberFormat="1" applyFill="1" applyBorder="1" applyAlignment="1">
      <alignment vertical="center"/>
      <protection hidden="1"/>
    </xf>
    <xf numFmtId="10" fontId="0" fillId="10" borderId="26" xfId="0" applyNumberFormat="1" applyFill="1" applyBorder="1" applyAlignment="1">
      <alignment horizontal="right" vertical="center"/>
      <protection hidden="1"/>
    </xf>
    <xf numFmtId="167" fontId="1" fillId="7" borderId="21" xfId="0" applyNumberFormat="1" applyFont="1" applyFill="1" applyBorder="1" applyAlignment="1">
      <alignment horizontal="left" vertical="center" indent="1"/>
      <protection hidden="1"/>
    </xf>
    <xf numFmtId="0" fontId="0" fillId="10" borderId="3" xfId="0" applyFill="1" applyBorder="1">
      <protection hidden="1"/>
    </xf>
    <xf numFmtId="0" fontId="1" fillId="10" borderId="3" xfId="0" applyFont="1" applyFill="1" applyBorder="1" applyAlignment="1">
      <alignment vertical="center"/>
      <protection hidden="1"/>
    </xf>
    <xf numFmtId="0" fontId="7" fillId="12" borderId="4" xfId="0" applyFont="1" applyFill="1" applyBorder="1">
      <protection hidden="1"/>
    </xf>
    <xf numFmtId="0" fontId="2" fillId="12" borderId="5" xfId="10" applyFill="1" applyBorder="1">
      <protection hidden="1"/>
    </xf>
    <xf numFmtId="0" fontId="0" fillId="12" borderId="5" xfId="10" applyFont="1" applyFill="1" applyBorder="1">
      <protection hidden="1"/>
    </xf>
    <xf numFmtId="0" fontId="2" fillId="12" borderId="6" xfId="10" applyFill="1" applyBorder="1">
      <protection hidden="1"/>
    </xf>
    <xf numFmtId="0" fontId="2" fillId="12" borderId="7" xfId="10" applyFill="1" applyBorder="1">
      <protection hidden="1"/>
    </xf>
    <xf numFmtId="0" fontId="2" fillId="12" borderId="0" xfId="10" applyFill="1">
      <protection hidden="1"/>
    </xf>
    <xf numFmtId="0" fontId="2" fillId="12" borderId="8" xfId="10" applyFill="1" applyBorder="1">
      <protection hidden="1"/>
    </xf>
    <xf numFmtId="0" fontId="1" fillId="12" borderId="0" xfId="10" applyFont="1" applyFill="1">
      <protection hidden="1"/>
    </xf>
    <xf numFmtId="0" fontId="2" fillId="0" borderId="0" xfId="10" applyFill="1">
      <protection hidden="1"/>
    </xf>
    <xf numFmtId="0" fontId="0" fillId="0" borderId="0" xfId="0" applyFill="1">
      <protection hidden="1"/>
    </xf>
    <xf numFmtId="0" fontId="2" fillId="0" borderId="0" xfId="10" applyFill="1" applyBorder="1">
      <protection hidden="1"/>
    </xf>
    <xf numFmtId="0" fontId="2" fillId="0" borderId="8" xfId="10" applyFill="1" applyBorder="1">
      <protection hidden="1"/>
    </xf>
    <xf numFmtId="0" fontId="2" fillId="12" borderId="9" xfId="10" applyFill="1" applyBorder="1">
      <protection hidden="1"/>
    </xf>
    <xf numFmtId="0" fontId="2" fillId="12" borderId="10" xfId="10" applyFill="1" applyBorder="1">
      <protection hidden="1"/>
    </xf>
    <xf numFmtId="0" fontId="2" fillId="12" borderId="11" xfId="10" applyFill="1" applyBorder="1">
      <protection hidden="1"/>
    </xf>
    <xf numFmtId="2" fontId="0" fillId="10" borderId="20" xfId="0" applyNumberFormat="1" applyFont="1" applyFill="1" applyBorder="1" applyAlignment="1">
      <alignment vertical="center"/>
      <protection hidden="1"/>
    </xf>
    <xf numFmtId="0" fontId="0" fillId="10" borderId="21" xfId="0" applyFill="1" applyBorder="1" applyAlignment="1">
      <alignment vertical="center"/>
      <protection hidden="1"/>
    </xf>
    <xf numFmtId="167" fontId="0" fillId="10" borderId="19" xfId="0" applyNumberFormat="1" applyFill="1" applyBorder="1" applyAlignment="1">
      <alignment horizontal="right" vertical="center"/>
      <protection hidden="1"/>
    </xf>
    <xf numFmtId="167" fontId="0" fillId="7" borderId="19" xfId="0" applyNumberFormat="1" applyFill="1" applyBorder="1" applyAlignment="1">
      <alignment horizontal="right" vertical="center"/>
      <protection hidden="1"/>
    </xf>
    <xf numFmtId="0" fontId="0" fillId="0" borderId="3" xfId="0" applyBorder="1">
      <protection hidden="1"/>
    </xf>
    <xf numFmtId="0" fontId="2" fillId="12" borderId="12" xfId="10" applyFill="1" applyBorder="1">
      <protection hidden="1"/>
    </xf>
    <xf numFmtId="0" fontId="2" fillId="12" borderId="13" xfId="10" applyFill="1" applyBorder="1">
      <protection hidden="1"/>
    </xf>
    <xf numFmtId="0" fontId="2" fillId="12" borderId="14" xfId="10" applyFill="1" applyBorder="1">
      <protection hidden="1"/>
    </xf>
    <xf numFmtId="0" fontId="2" fillId="10" borderId="0" xfId="10" applyFill="1">
      <protection hidden="1"/>
    </xf>
    <xf numFmtId="0" fontId="2" fillId="10" borderId="0" xfId="10" applyFill="1" applyBorder="1">
      <protection hidden="1"/>
    </xf>
    <xf numFmtId="0" fontId="9" fillId="10" borderId="0" xfId="0" applyFont="1" applyFill="1" applyAlignment="1">
      <alignment vertical="center"/>
      <protection hidden="1"/>
    </xf>
    <xf numFmtId="0" fontId="0" fillId="10" borderId="0" xfId="0" applyFill="1" applyAlignment="1">
      <alignment wrapText="1"/>
      <protection hidden="1"/>
    </xf>
    <xf numFmtId="0" fontId="0" fillId="10" borderId="27" xfId="0" applyFill="1" applyBorder="1" applyAlignment="1">
      <alignment vertical="center"/>
      <protection hidden="1"/>
    </xf>
    <xf numFmtId="0" fontId="0" fillId="10" borderId="1" xfId="0" applyFill="1" applyBorder="1" applyAlignment="1">
      <alignment vertical="center"/>
      <protection hidden="1"/>
    </xf>
    <xf numFmtId="0" fontId="0" fillId="10" borderId="28" xfId="0" applyFill="1" applyBorder="1" applyAlignment="1">
      <alignment vertical="center"/>
      <protection hidden="1"/>
    </xf>
    <xf numFmtId="0" fontId="0" fillId="10" borderId="29" xfId="0" applyFill="1" applyBorder="1" applyAlignment="1">
      <alignment vertical="center"/>
      <protection hidden="1"/>
    </xf>
    <xf numFmtId="0" fontId="0" fillId="10" borderId="20" xfId="0" applyFill="1" applyBorder="1" applyAlignment="1">
      <alignment vertical="center"/>
      <protection hidden="1"/>
    </xf>
    <xf numFmtId="0" fontId="1" fillId="10" borderId="21" xfId="0" applyFont="1" applyFill="1" applyBorder="1" applyAlignment="1">
      <alignment horizontal="center" vertical="center"/>
      <protection hidden="1"/>
    </xf>
    <xf numFmtId="0" fontId="1" fillId="10" borderId="25" xfId="0" applyFont="1" applyFill="1" applyBorder="1" applyAlignment="1">
      <alignment horizontal="right" vertical="center"/>
      <protection hidden="1"/>
    </xf>
    <xf numFmtId="0" fontId="0" fillId="10" borderId="25" xfId="0" applyFill="1" applyBorder="1" applyAlignment="1">
      <alignment vertical="center"/>
      <protection hidden="1"/>
    </xf>
    <xf numFmtId="165" fontId="0" fillId="10" borderId="21" xfId="0" applyNumberFormat="1" applyFont="1" applyFill="1" applyBorder="1" applyAlignment="1">
      <alignment vertical="center"/>
      <protection hidden="1"/>
    </xf>
    <xf numFmtId="0" fontId="0" fillId="10" borderId="25" xfId="0" applyFont="1" applyFill="1" applyBorder="1" applyAlignment="1">
      <alignment vertical="center"/>
      <protection hidden="1"/>
    </xf>
    <xf numFmtId="166" fontId="0" fillId="10" borderId="25" xfId="0" applyNumberFormat="1" applyFont="1" applyFill="1" applyBorder="1" applyAlignment="1">
      <alignment vertical="center"/>
      <protection hidden="1"/>
    </xf>
    <xf numFmtId="166" fontId="0" fillId="10" borderId="25" xfId="0" applyNumberFormat="1" applyFont="1" applyFill="1" applyBorder="1" applyAlignment="1">
      <alignment horizontal="right" vertical="center"/>
      <protection hidden="1"/>
    </xf>
    <xf numFmtId="0" fontId="0" fillId="10" borderId="25" xfId="0" applyFont="1" applyFill="1" applyBorder="1" applyAlignment="1">
      <alignment vertical="center" wrapText="1"/>
      <protection hidden="1"/>
    </xf>
    <xf numFmtId="166" fontId="0" fillId="0" borderId="25" xfId="1" applyNumberFormat="1" applyFont="1" applyFill="1" applyBorder="1" applyAlignment="1" applyProtection="1">
      <alignment vertical="center"/>
      <protection hidden="1"/>
    </xf>
    <xf numFmtId="4" fontId="0" fillId="2" borderId="25" xfId="0" applyNumberFormat="1" applyFont="1" applyFill="1" applyBorder="1" applyAlignment="1" applyProtection="1">
      <alignment vertical="center"/>
      <protection locked="0"/>
    </xf>
    <xf numFmtId="165" fontId="0" fillId="2" borderId="21" xfId="0" applyNumberFormat="1" applyFont="1" applyFill="1" applyBorder="1" applyAlignment="1" applyProtection="1">
      <alignment vertical="center"/>
      <protection locked="0"/>
    </xf>
    <xf numFmtId="166" fontId="0" fillId="2" borderId="25" xfId="1" applyNumberFormat="1" applyFont="1" applyFill="1" applyBorder="1" applyAlignment="1" applyProtection="1">
      <alignment vertical="center"/>
      <protection locked="0"/>
    </xf>
    <xf numFmtId="0" fontId="1" fillId="10" borderId="0" xfId="0" applyFont="1" applyFill="1" applyAlignment="1">
      <alignment vertical="center"/>
      <protection hidden="1"/>
    </xf>
    <xf numFmtId="49" fontId="3" fillId="11" borderId="19" xfId="0" applyNumberFormat="1" applyFont="1" applyFill="1" applyBorder="1" applyAlignment="1">
      <alignment vertical="center" wrapText="1"/>
      <protection hidden="1"/>
    </xf>
    <xf numFmtId="0" fontId="0" fillId="2" borderId="0" xfId="0" applyFont="1" applyFill="1" applyAlignment="1">
      <alignment horizontal="right"/>
      <protection hidden="1"/>
    </xf>
    <xf numFmtId="0" fontId="1" fillId="10" borderId="20" xfId="0" applyFont="1" applyFill="1" applyBorder="1" applyAlignment="1">
      <alignment horizontal="left" vertical="center" indent="1"/>
      <protection hidden="1"/>
    </xf>
    <xf numFmtId="0" fontId="1" fillId="10" borderId="19" xfId="0" applyFont="1" applyFill="1" applyBorder="1" applyAlignment="1">
      <alignment horizontal="center" vertical="center"/>
      <protection hidden="1"/>
    </xf>
    <xf numFmtId="0" fontId="10" fillId="10" borderId="19" xfId="0" applyFont="1" applyFill="1" applyBorder="1" applyAlignment="1">
      <alignment horizontal="center" vertical="center"/>
      <protection hidden="1"/>
    </xf>
    <xf numFmtId="0" fontId="10" fillId="7" borderId="19" xfId="0" applyFont="1" applyFill="1" applyBorder="1" applyAlignment="1">
      <alignment horizontal="center" vertical="center"/>
      <protection hidden="1"/>
    </xf>
    <xf numFmtId="0" fontId="10" fillId="7" borderId="19" xfId="0" applyNumberFormat="1" applyFont="1" applyFill="1" applyBorder="1" applyAlignment="1">
      <alignment horizontal="center" vertical="center"/>
      <protection hidden="1"/>
    </xf>
    <xf numFmtId="0" fontId="1" fillId="10" borderId="20" xfId="0" applyFont="1" applyFill="1" applyBorder="1" applyAlignment="1">
      <alignment horizontal="right" vertical="center"/>
      <protection hidden="1"/>
    </xf>
    <xf numFmtId="0" fontId="1" fillId="10" borderId="19" xfId="0" applyFont="1" applyFill="1" applyBorder="1" applyAlignment="1">
      <alignment horizontal="left" vertical="center" indent="1"/>
      <protection hidden="1"/>
    </xf>
    <xf numFmtId="0" fontId="10" fillId="10" borderId="19" xfId="0" applyFont="1" applyFill="1" applyBorder="1" applyAlignment="1">
      <alignment horizontal="center" vertical="center" wrapText="1"/>
      <protection hidden="1"/>
    </xf>
    <xf numFmtId="0" fontId="10" fillId="13" borderId="19" xfId="0" applyFont="1" applyFill="1" applyBorder="1" applyAlignment="1">
      <alignment horizontal="center" vertical="center" wrapText="1"/>
      <protection hidden="1"/>
    </xf>
    <xf numFmtId="49" fontId="10" fillId="7" borderId="19" xfId="0" applyNumberFormat="1" applyFont="1" applyFill="1" applyBorder="1" applyAlignment="1">
      <alignment horizontal="center" vertical="center" wrapText="1"/>
      <protection hidden="1"/>
    </xf>
    <xf numFmtId="0" fontId="10" fillId="13" borderId="19" xfId="0" applyFont="1" applyFill="1" applyBorder="1" applyAlignment="1">
      <alignment horizontal="center" vertical="center"/>
      <protection hidden="1"/>
    </xf>
    <xf numFmtId="49" fontId="10" fillId="7" borderId="19" xfId="0" applyNumberFormat="1" applyFont="1" applyFill="1" applyBorder="1" applyAlignment="1">
      <alignment horizontal="center" vertical="center"/>
      <protection hidden="1"/>
    </xf>
    <xf numFmtId="0" fontId="1" fillId="10" borderId="0" xfId="0" applyFont="1" applyFill="1" applyAlignment="1">
      <alignment horizontal="center" vertical="center" wrapText="1"/>
      <protection hidden="1"/>
    </xf>
    <xf numFmtId="0" fontId="1" fillId="10" borderId="0" xfId="0" applyFont="1" applyFill="1" applyAlignment="1">
      <alignment vertical="center" wrapText="1"/>
      <protection hidden="1"/>
    </xf>
    <xf numFmtId="0" fontId="1" fillId="10" borderId="1" xfId="0" applyFont="1" applyFill="1" applyBorder="1" applyAlignment="1">
      <alignment horizontal="center" vertical="center" wrapText="1"/>
      <protection hidden="1"/>
    </xf>
    <xf numFmtId="0" fontId="1" fillId="10" borderId="25" xfId="0" applyFont="1" applyFill="1" applyBorder="1" applyAlignment="1">
      <alignment horizontal="right" vertical="center"/>
      <protection hidden="1"/>
    </xf>
    <xf numFmtId="4" fontId="0" fillId="10" borderId="21" xfId="0" applyNumberFormat="1" applyFont="1" applyFill="1" applyBorder="1" applyAlignment="1">
      <alignment vertical="center"/>
      <protection hidden="1"/>
    </xf>
    <xf numFmtId="4" fontId="0" fillId="2" borderId="21" xfId="0" applyNumberFormat="1" applyFont="1" applyFill="1" applyBorder="1" applyAlignment="1" applyProtection="1">
      <alignment vertical="center"/>
      <protection locked="0"/>
    </xf>
  </cellXfs>
  <cellStyles count="11">
    <cellStyle name="EingabeFeld" xfId="1"/>
    <cellStyle name="ErgebnisFeld" xfId="2"/>
    <cellStyle name="ErgebnisJahr" xfId="3"/>
    <cellStyle name="ErgebnisProzent" xfId="4"/>
    <cellStyle name="Normal" xfId="0" builtinId="0"/>
    <cellStyle name="Rahmen" xfId="5"/>
    <cellStyle name="Text" xfId="6"/>
    <cellStyle name="Total" xfId="7" builtinId="25"/>
    <cellStyle name="TVS_AwEingabe" xfId="8"/>
    <cellStyle name="TVS_AwStandard" xfId="9"/>
    <cellStyle name="TVS_Standard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CCCCCC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66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5" dropStyle="combo" dx="16" sel="0" val="0"/>
</file>

<file path=xl/ctrlProps/ctrlProp2.xml><?xml version="1.0" encoding="utf-8"?>
<formControlPr xmlns="http://schemas.microsoft.com/office/spreadsheetml/2009/9/main" objectType="Radio" firstButton="1"/>
</file>

<file path=xl/ctrlProps/ctrlProp3.xml><?xml version="1.0" encoding="utf-8"?>
<formControlPr xmlns="http://schemas.microsoft.com/office/spreadsheetml/2009/9/main" objectType="Radio" checked="Checked"/>
</file>

<file path=xl/ctrlProps/ctrlProp4.xml><?xml version="1.0" encoding="utf-8"?>
<formControlPr xmlns="http://schemas.microsoft.com/office/spreadsheetml/2009/9/main" objectType="CheckBox" checked="Checked"/>
</file>

<file path=xl/ctrlProps/ctrlProp5.xml><?xml version="1.0" encoding="utf-8"?>
<formControlPr xmlns="http://schemas.microsoft.com/office/spreadsheetml/2009/9/main" objectType="CheckBox" checked="Checked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6</xdr:row>
          <xdr:rowOff>142875</xdr:rowOff>
        </xdr:from>
        <xdr:to>
          <xdr:col>3</xdr:col>
          <xdr:colOff>3609975</xdr:colOff>
          <xdr:row>8</xdr:row>
          <xdr:rowOff>38100</xdr:rowOff>
        </xdr:to>
        <xdr:sp macro="" textlink="">
          <xdr:nvSpPr>
            <xdr:cNvPr id="2049" name="G_KopfZeilenAuswahl0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9</xdr:row>
          <xdr:rowOff>0</xdr:rowOff>
        </xdr:from>
        <xdr:to>
          <xdr:col>3</xdr:col>
          <xdr:colOff>866775</xdr:colOff>
          <xdr:row>9</xdr:row>
          <xdr:rowOff>152400</xdr:rowOff>
        </xdr:to>
        <xdr:sp macro="" textlink="">
          <xdr:nvSpPr>
            <xdr:cNvPr id="2050" name="opt01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Arbeiter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10</xdr:row>
          <xdr:rowOff>57150</xdr:rowOff>
        </xdr:from>
        <xdr:to>
          <xdr:col>3</xdr:col>
          <xdr:colOff>866775</xdr:colOff>
          <xdr:row>11</xdr:row>
          <xdr:rowOff>133350</xdr:rowOff>
        </xdr:to>
        <xdr:sp macro="" textlink="">
          <xdr:nvSpPr>
            <xdr:cNvPr id="2051" name="opt02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Angestellter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13</xdr:row>
          <xdr:rowOff>0</xdr:rowOff>
        </xdr:from>
        <xdr:to>
          <xdr:col>3</xdr:col>
          <xdr:colOff>523875</xdr:colOff>
          <xdr:row>13</xdr:row>
          <xdr:rowOff>152400</xdr:rowOff>
        </xdr:to>
        <xdr:sp macro="" textlink="">
          <xdr:nvSpPr>
            <xdr:cNvPr id="2052" name="chkPKII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PK 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14</xdr:row>
          <xdr:rowOff>57150</xdr:rowOff>
        </xdr:from>
        <xdr:to>
          <xdr:col>3</xdr:col>
          <xdr:colOff>1038225</xdr:colOff>
          <xdr:row>15</xdr:row>
          <xdr:rowOff>133350</xdr:rowOff>
        </xdr:to>
        <xdr:sp macro="" textlink="">
          <xdr:nvSpPr>
            <xdr:cNvPr id="2053" name="chkKapSparPl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Kapitalsparplan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3"/>
  <sheetViews>
    <sheetView tabSelected="1" workbookViewId="0">
      <selection activeCell="J13" sqref="J13"/>
    </sheetView>
  </sheetViews>
  <sheetFormatPr defaultColWidth="11.5703125" defaultRowHeight="12.75" zeroHeight="1" x14ac:dyDescent="0.2"/>
  <cols>
    <col min="1" max="1" width="2.5703125" style="1" customWidth="1"/>
    <col min="2" max="2" width="30.7109375" style="1" customWidth="1"/>
    <col min="3" max="5" width="12.7109375" style="1" customWidth="1"/>
    <col min="6" max="6" width="22" style="1" customWidth="1"/>
    <col min="7" max="7" width="2.5703125" style="1" customWidth="1"/>
    <col min="8" max="16384" width="11.5703125" style="1"/>
  </cols>
  <sheetData>
    <row r="1" spans="2:6" ht="14.1" customHeight="1" x14ac:dyDescent="0.2"/>
    <row r="2" spans="2:6" ht="17.649999999999999" customHeight="1" x14ac:dyDescent="0.2">
      <c r="B2" s="193" t="s">
        <v>0</v>
      </c>
      <c r="C2" s="193"/>
      <c r="D2" s="193"/>
      <c r="E2" s="193"/>
      <c r="F2" s="193"/>
    </row>
    <row r="3" spans="2:6" ht="12.75" customHeight="1" x14ac:dyDescent="0.2">
      <c r="B3" s="2"/>
    </row>
    <row r="4" spans="2:6" ht="12.75" customHeight="1" x14ac:dyDescent="0.2">
      <c r="B4" s="3" t="s">
        <v>264</v>
      </c>
      <c r="E4" s="194" t="s">
        <v>1</v>
      </c>
      <c r="F4" s="194"/>
    </row>
    <row r="5" spans="2:6" ht="12.75" customHeight="1" x14ac:dyDescent="0.2">
      <c r="B5" s="4"/>
    </row>
    <row r="6" spans="2:6" ht="15.4" customHeight="1" x14ac:dyDescent="0.2">
      <c r="B6" s="5" t="s">
        <v>2</v>
      </c>
    </row>
    <row r="7" spans="2:6" ht="12.75" customHeight="1" x14ac:dyDescent="0.2"/>
    <row r="8" spans="2:6" ht="12.75" customHeight="1" x14ac:dyDescent="0.2">
      <c r="B8" s="6" t="s">
        <v>3</v>
      </c>
    </row>
    <row r="9" spans="2:6" ht="12.75" customHeight="1" x14ac:dyDescent="0.2">
      <c r="B9" s="6" t="s">
        <v>4</v>
      </c>
    </row>
    <row r="10" spans="2:6" ht="12.75" customHeight="1" x14ac:dyDescent="0.2">
      <c r="B10" s="6" t="s">
        <v>5</v>
      </c>
    </row>
    <row r="11" spans="2:6" ht="12.75" customHeight="1" x14ac:dyDescent="0.2">
      <c r="B11" s="6" t="s">
        <v>6</v>
      </c>
    </row>
    <row r="12" spans="2:6" ht="12.75" customHeight="1" x14ac:dyDescent="0.2"/>
    <row r="13" spans="2:6" ht="15.4" customHeight="1" x14ac:dyDescent="0.2">
      <c r="B13" s="5" t="s">
        <v>7</v>
      </c>
    </row>
    <row r="14" spans="2:6" ht="12.75" customHeight="1" x14ac:dyDescent="0.2">
      <c r="B14" s="7"/>
    </row>
    <row r="15" spans="2:6" ht="12.75" customHeight="1" x14ac:dyDescent="0.2">
      <c r="B15" s="8" t="s">
        <v>8</v>
      </c>
    </row>
    <row r="16" spans="2:6" ht="12.75" customHeight="1" x14ac:dyDescent="0.2">
      <c r="B16" s="6"/>
    </row>
    <row r="17" spans="2:2" ht="12.75" customHeight="1" x14ac:dyDescent="0.2">
      <c r="B17" s="6" t="s">
        <v>9</v>
      </c>
    </row>
    <row r="18" spans="2:2" ht="12.75" customHeight="1" x14ac:dyDescent="0.2">
      <c r="B18" s="6"/>
    </row>
    <row r="19" spans="2:2" ht="12.75" customHeight="1" x14ac:dyDescent="0.2">
      <c r="B19" s="9" t="s">
        <v>10</v>
      </c>
    </row>
    <row r="20" spans="2:2" ht="12.75" customHeight="1" x14ac:dyDescent="0.2">
      <c r="B20" s="6"/>
    </row>
    <row r="21" spans="2:2" ht="12.75" customHeight="1" x14ac:dyDescent="0.2">
      <c r="B21" s="6" t="s">
        <v>11</v>
      </c>
    </row>
    <row r="22" spans="2:2" ht="12.75" customHeight="1" x14ac:dyDescent="0.2">
      <c r="B22" s="10" t="s">
        <v>12</v>
      </c>
    </row>
    <row r="23" spans="2:2" ht="12.75" customHeight="1" x14ac:dyDescent="0.2">
      <c r="B23" s="6" t="s">
        <v>13</v>
      </c>
    </row>
    <row r="24" spans="2:2" ht="12.75" customHeight="1" x14ac:dyDescent="0.2">
      <c r="B24" s="10" t="s">
        <v>14</v>
      </c>
    </row>
    <row r="25" spans="2:2" ht="12.75" customHeight="1" x14ac:dyDescent="0.2">
      <c r="B25" s="10" t="s">
        <v>15</v>
      </c>
    </row>
    <row r="26" spans="2:2" ht="12.75" customHeight="1" x14ac:dyDescent="0.2">
      <c r="B26" s="10" t="s">
        <v>16</v>
      </c>
    </row>
    <row r="27" spans="2:2" ht="12.75" customHeight="1" x14ac:dyDescent="0.2">
      <c r="B27" s="6"/>
    </row>
    <row r="28" spans="2:2" ht="12.75" customHeight="1" x14ac:dyDescent="0.2">
      <c r="B28" s="8" t="s">
        <v>17</v>
      </c>
    </row>
    <row r="29" spans="2:2" ht="12.75" customHeight="1" x14ac:dyDescent="0.2"/>
    <row r="30" spans="2:2" ht="12.75" customHeight="1" x14ac:dyDescent="0.2">
      <c r="B30" s="6" t="s">
        <v>18</v>
      </c>
    </row>
    <row r="31" spans="2:2" ht="12.75" customHeight="1" x14ac:dyDescent="0.2">
      <c r="B31" s="6" t="s">
        <v>19</v>
      </c>
    </row>
    <row r="32" spans="2:2" ht="12.75" customHeight="1" x14ac:dyDescent="0.2"/>
    <row r="33" spans="2:2" ht="12.75" customHeight="1" x14ac:dyDescent="0.2">
      <c r="B33" s="8" t="s">
        <v>20</v>
      </c>
    </row>
    <row r="34" spans="2:2" ht="12.75" customHeight="1" x14ac:dyDescent="0.2"/>
    <row r="35" spans="2:2" ht="12.75" customHeight="1" x14ac:dyDescent="0.2">
      <c r="B35" s="6" t="s">
        <v>21</v>
      </c>
    </row>
    <row r="36" spans="2:2" ht="12.75" customHeight="1" x14ac:dyDescent="0.2">
      <c r="B36" s="6" t="s">
        <v>22</v>
      </c>
    </row>
    <row r="37" spans="2:2" ht="12.75" customHeight="1" x14ac:dyDescent="0.2"/>
    <row r="38" spans="2:2" ht="12.75" customHeight="1" x14ac:dyDescent="0.2">
      <c r="B38" s="8" t="s">
        <v>23</v>
      </c>
    </row>
    <row r="39" spans="2:2" ht="12.75" customHeight="1" x14ac:dyDescent="0.2"/>
    <row r="40" spans="2:2" ht="12.75" customHeight="1" x14ac:dyDescent="0.2">
      <c r="B40" s="6" t="s">
        <v>24</v>
      </c>
    </row>
    <row r="41" spans="2:2" ht="12.75" customHeight="1" x14ac:dyDescent="0.2">
      <c r="B41" s="6" t="s">
        <v>22</v>
      </c>
    </row>
    <row r="42" spans="2:2" ht="12.75" customHeight="1" x14ac:dyDescent="0.2">
      <c r="B42" s="11"/>
    </row>
    <row r="43" spans="2:2" ht="12.75" customHeight="1" x14ac:dyDescent="0.2">
      <c r="B43" s="8" t="s">
        <v>25</v>
      </c>
    </row>
    <row r="44" spans="2:2" ht="12.75" customHeight="1" x14ac:dyDescent="0.2">
      <c r="B44" s="11"/>
    </row>
    <row r="45" spans="2:2" ht="12.75" customHeight="1" x14ac:dyDescent="0.2">
      <c r="B45" s="6" t="s">
        <v>26</v>
      </c>
    </row>
    <row r="46" spans="2:2" ht="12.75" customHeight="1" x14ac:dyDescent="0.2">
      <c r="B46" s="6" t="s">
        <v>22</v>
      </c>
    </row>
    <row r="47" spans="2:2" ht="12.75" customHeight="1" x14ac:dyDescent="0.2">
      <c r="B47" s="11"/>
    </row>
    <row r="48" spans="2:2" ht="12.75" customHeight="1" x14ac:dyDescent="0.2">
      <c r="B48" s="8" t="s">
        <v>27</v>
      </c>
    </row>
    <row r="49" spans="2:6" ht="12.75" customHeight="1" x14ac:dyDescent="0.2">
      <c r="B49" s="6"/>
    </row>
    <row r="50" spans="2:6" ht="12.75" customHeight="1" x14ac:dyDescent="0.2">
      <c r="B50" s="6" t="s">
        <v>28</v>
      </c>
    </row>
    <row r="51" spans="2:6" ht="12.75" customHeight="1" x14ac:dyDescent="0.2">
      <c r="B51" s="6" t="s">
        <v>29</v>
      </c>
    </row>
    <row r="52" spans="2:6" ht="12.75" customHeight="1" x14ac:dyDescent="0.2"/>
    <row r="53" spans="2:6" ht="15.4" customHeight="1" x14ac:dyDescent="0.2">
      <c r="B53" s="12" t="s">
        <v>30</v>
      </c>
      <c r="C53" s="13"/>
    </row>
    <row r="54" spans="2:6" ht="12.75" customHeight="1" x14ac:dyDescent="0.2">
      <c r="B54" s="11"/>
    </row>
    <row r="55" spans="2:6" ht="12.75" customHeight="1" x14ac:dyDescent="0.2">
      <c r="B55" s="6" t="s">
        <v>31</v>
      </c>
    </row>
    <row r="56" spans="2:6" ht="12.75" customHeight="1" x14ac:dyDescent="0.2">
      <c r="B56" s="6"/>
    </row>
    <row r="57" spans="2:6" ht="12.75" customHeight="1" x14ac:dyDescent="0.2">
      <c r="B57" s="6" t="s">
        <v>32</v>
      </c>
    </row>
    <row r="58" spans="2:6" ht="12.75" customHeight="1" x14ac:dyDescent="0.2">
      <c r="B58" s="6"/>
    </row>
    <row r="59" spans="2:6" ht="12.75" customHeight="1" x14ac:dyDescent="0.2">
      <c r="B59" s="6" t="s">
        <v>33</v>
      </c>
    </row>
    <row r="60" spans="2:6" ht="12.75" customHeight="1" x14ac:dyDescent="0.2">
      <c r="B60" s="14"/>
    </row>
    <row r="61" spans="2:6" ht="15.4" customHeight="1" x14ac:dyDescent="0.2">
      <c r="B61" s="5" t="s">
        <v>34</v>
      </c>
    </row>
    <row r="62" spans="2:6" ht="12.75" customHeight="1" x14ac:dyDescent="0.2">
      <c r="B62" s="11"/>
    </row>
    <row r="63" spans="2:6" ht="12.75" customHeight="1" x14ac:dyDescent="0.2">
      <c r="B63" s="8" t="s">
        <v>35</v>
      </c>
      <c r="C63" s="13"/>
      <c r="D63" s="13"/>
      <c r="E63" s="13"/>
      <c r="F63" s="13"/>
    </row>
    <row r="64" spans="2:6" ht="12.75" customHeight="1" x14ac:dyDescent="0.2">
      <c r="B64" s="11"/>
    </row>
    <row r="65" spans="2:6" ht="12.75" customHeight="1" x14ac:dyDescent="0.2">
      <c r="B65" s="6" t="s">
        <v>36</v>
      </c>
    </row>
    <row r="66" spans="2:6" ht="12.75" customHeight="1" x14ac:dyDescent="0.2">
      <c r="B66" s="11"/>
    </row>
    <row r="67" spans="2:6" ht="12.75" customHeight="1" x14ac:dyDescent="0.2">
      <c r="B67" s="8" t="s">
        <v>37</v>
      </c>
      <c r="C67" s="13"/>
      <c r="D67" s="13"/>
      <c r="E67" s="13"/>
      <c r="F67" s="13"/>
    </row>
    <row r="68" spans="2:6" ht="12.75" customHeight="1" x14ac:dyDescent="0.2">
      <c r="B68" s="11"/>
    </row>
    <row r="69" spans="2:6" ht="12.75" customHeight="1" x14ac:dyDescent="0.2">
      <c r="B69" s="6" t="s">
        <v>38</v>
      </c>
    </row>
    <row r="70" spans="2:6" ht="12.75" customHeight="1" x14ac:dyDescent="0.2">
      <c r="B70" s="11"/>
    </row>
    <row r="71" spans="2:6" ht="12.75" customHeight="1" x14ac:dyDescent="0.2">
      <c r="B71" s="8" t="s">
        <v>39</v>
      </c>
      <c r="C71" s="13"/>
      <c r="D71" s="13"/>
      <c r="E71" s="13"/>
      <c r="F71" s="13"/>
    </row>
    <row r="72" spans="2:6" ht="12.75" customHeight="1" x14ac:dyDescent="0.2">
      <c r="B72" s="11"/>
    </row>
    <row r="73" spans="2:6" ht="12.75" customHeight="1" x14ac:dyDescent="0.2">
      <c r="B73" s="6" t="s">
        <v>40</v>
      </c>
    </row>
    <row r="74" spans="2:6" ht="12.75" customHeight="1" x14ac:dyDescent="0.2">
      <c r="B74" s="6" t="s">
        <v>41</v>
      </c>
    </row>
    <row r="75" spans="2:6" ht="12.75" customHeight="1" x14ac:dyDescent="0.2">
      <c r="B75" s="6" t="s">
        <v>42</v>
      </c>
    </row>
    <row r="76" spans="2:6" ht="12.75" customHeight="1" x14ac:dyDescent="0.2">
      <c r="B76" s="6" t="s">
        <v>43</v>
      </c>
    </row>
    <row r="77" spans="2:6" ht="12.75" customHeight="1" x14ac:dyDescent="0.2">
      <c r="B77" s="6"/>
    </row>
    <row r="78" spans="2:6" ht="15.4" customHeight="1" x14ac:dyDescent="0.2">
      <c r="B78" s="5" t="s">
        <v>44</v>
      </c>
    </row>
    <row r="79" spans="2:6" ht="12.75" customHeight="1" x14ac:dyDescent="0.2">
      <c r="B79" s="15"/>
    </row>
    <row r="80" spans="2:6" ht="12.75" customHeight="1" x14ac:dyDescent="0.2">
      <c r="B80" s="16" t="s">
        <v>45</v>
      </c>
      <c r="C80" s="13"/>
    </row>
    <row r="81" spans="2:3" ht="12.75" customHeight="1" x14ac:dyDescent="0.2">
      <c r="B81" s="15"/>
    </row>
    <row r="82" spans="2:3" ht="12.75" customHeight="1" x14ac:dyDescent="0.2">
      <c r="B82" s="8" t="s">
        <v>46</v>
      </c>
      <c r="C82" s="13"/>
    </row>
    <row r="83" spans="2:3" ht="12.75" customHeight="1" x14ac:dyDescent="0.2">
      <c r="B83" s="11"/>
    </row>
    <row r="84" spans="2:3" ht="15.4" customHeight="1" x14ac:dyDescent="0.2">
      <c r="B84" s="5" t="s">
        <v>47</v>
      </c>
    </row>
    <row r="85" spans="2:3" ht="12.75" customHeight="1" x14ac:dyDescent="0.2"/>
    <row r="86" spans="2:3" ht="12.75" customHeight="1" x14ac:dyDescent="0.2">
      <c r="B86" s="1" t="s">
        <v>48</v>
      </c>
    </row>
    <row r="87" spans="2:3" x14ac:dyDescent="0.2">
      <c r="B87" s="1" t="s">
        <v>49</v>
      </c>
    </row>
    <row r="88" spans="2:3" x14ac:dyDescent="0.2">
      <c r="B88" s="17" t="s">
        <v>50</v>
      </c>
    </row>
    <row r="89" spans="2:3" x14ac:dyDescent="0.2">
      <c r="B89" s="17" t="s">
        <v>51</v>
      </c>
    </row>
    <row r="90" spans="2:3" x14ac:dyDescent="0.2">
      <c r="B90" s="1" t="s">
        <v>52</v>
      </c>
    </row>
    <row r="91" spans="2:3" x14ac:dyDescent="0.2"/>
    <row r="92" spans="2:3" x14ac:dyDescent="0.2"/>
    <row r="93" spans="2:3" x14ac:dyDescent="0.2"/>
    <row r="94" spans="2:3" x14ac:dyDescent="0.2"/>
    <row r="95" spans="2:3" x14ac:dyDescent="0.2"/>
    <row r="96" spans="2:3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spans="2:6" x14ac:dyDescent="0.2"/>
    <row r="178" spans="2:6" x14ac:dyDescent="0.2"/>
    <row r="179" spans="2:6" x14ac:dyDescent="0.2"/>
    <row r="180" spans="2:6" x14ac:dyDescent="0.2"/>
    <row r="181" spans="2:6" x14ac:dyDescent="0.2"/>
    <row r="182" spans="2:6" x14ac:dyDescent="0.2"/>
    <row r="183" spans="2:6" x14ac:dyDescent="0.2"/>
    <row r="184" spans="2:6" x14ac:dyDescent="0.2"/>
    <row r="185" spans="2:6" x14ac:dyDescent="0.2"/>
    <row r="186" spans="2:6" x14ac:dyDescent="0.2"/>
    <row r="187" spans="2:6" x14ac:dyDescent="0.2"/>
    <row r="188" spans="2:6" x14ac:dyDescent="0.2"/>
    <row r="190" spans="2:6" ht="15.4" hidden="1" customHeight="1" x14ac:dyDescent="0.2">
      <c r="B190" s="18" t="s">
        <v>53</v>
      </c>
      <c r="C190" s="19"/>
      <c r="D190" s="19"/>
      <c r="E190" s="19"/>
      <c r="F190" s="20"/>
    </row>
    <row r="191" spans="2:6" ht="12.75" hidden="1" customHeight="1" x14ac:dyDescent="0.2">
      <c r="B191" s="21"/>
      <c r="C191" s="22"/>
      <c r="D191" s="22"/>
      <c r="E191" s="22"/>
      <c r="F191" s="23"/>
    </row>
    <row r="192" spans="2:6" ht="12.75" hidden="1" customHeight="1" x14ac:dyDescent="0.2">
      <c r="B192" s="21" t="s">
        <v>54</v>
      </c>
      <c r="C192" s="24" t="s">
        <v>55</v>
      </c>
      <c r="D192" s="24"/>
      <c r="E192" s="24"/>
      <c r="F192" s="23"/>
    </row>
    <row r="193" spans="2:6" ht="12.75" hidden="1" customHeight="1" x14ac:dyDescent="0.2">
      <c r="B193" s="25"/>
      <c r="C193" s="26"/>
      <c r="D193" s="27"/>
      <c r="E193" s="27"/>
      <c r="F193" s="28"/>
    </row>
  </sheetData>
  <mergeCells count="2">
    <mergeCell ref="B2:F2"/>
    <mergeCell ref="E4:F4"/>
  </mergeCells>
  <pageMargins left="0.86597222222222225" right="0.39374999999999999" top="0.47222222222222221" bottom="1.0159722222222223" header="0.51180555555555551" footer="0.70833333333333337"/>
  <pageSetup paperSize="9" firstPageNumber="0" orientation="portrait" horizontalDpi="300" verticalDpi="300"/>
  <headerFooter alignWithMargins="0">
    <oddFooter>&amp;C&amp;8&amp;A&amp;R&amp;8Seite &amp;P von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V65536"/>
  <sheetViews>
    <sheetView workbookViewId="0">
      <pane ySplit="8" topLeftCell="A45" activePane="bottomLeft" state="frozen"/>
      <selection pane="bottomLeft" activeCell="Q66" sqref="Q66"/>
    </sheetView>
  </sheetViews>
  <sheetFormatPr defaultColWidth="11.5703125" defaultRowHeight="12.75" x14ac:dyDescent="0.2"/>
  <cols>
    <col min="1" max="1" width="2.5703125" style="1" customWidth="1"/>
    <col min="2" max="2" width="3.85546875" style="1" customWidth="1"/>
    <col min="3" max="3" width="6.140625" style="1" customWidth="1"/>
    <col min="4" max="4" width="11.28515625" style="1" customWidth="1"/>
    <col min="5" max="5" width="3.5703125" style="1" customWidth="1"/>
    <col min="6" max="6" width="14.85546875" style="1" customWidth="1"/>
    <col min="7" max="7" width="5.140625" style="1" customWidth="1"/>
    <col min="8" max="8" width="12.7109375" style="1" customWidth="1"/>
    <col min="9" max="9" width="1.5703125" style="1" customWidth="1"/>
    <col min="10" max="10" width="15.7109375" style="1" customWidth="1"/>
    <col min="11" max="11" width="5.140625" style="1" customWidth="1"/>
    <col min="12" max="12" width="17.140625" style="1" customWidth="1"/>
    <col min="13" max="13" width="4.5703125" style="1" customWidth="1"/>
    <col min="14" max="16" width="14.5703125" style="1" customWidth="1"/>
    <col min="17" max="16384" width="11.5703125" style="1"/>
  </cols>
  <sheetData>
    <row r="1" spans="2:256" ht="14.1" customHeight="1" x14ac:dyDescent="0.2"/>
    <row r="2" spans="2:256" s="66" customFormat="1" ht="12.75" customHeight="1" x14ac:dyDescent="0.2">
      <c r="B2" s="173" t="s">
        <v>242</v>
      </c>
      <c r="L2" s="1"/>
      <c r="M2" s="1"/>
      <c r="N2" s="1"/>
      <c r="O2" s="1"/>
      <c r="P2" s="1"/>
      <c r="IV2" s="1"/>
    </row>
    <row r="3" spans="2:256" ht="12.75" customHeight="1" x14ac:dyDescent="0.2"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2:256" s="174" customFormat="1" ht="28.35" customHeight="1" x14ac:dyDescent="0.2">
      <c r="B4" s="207" t="s">
        <v>243</v>
      </c>
      <c r="C4" s="207"/>
      <c r="D4" s="207"/>
      <c r="E4" s="207"/>
      <c r="F4" s="207"/>
      <c r="G4" s="207"/>
      <c r="H4" s="207"/>
      <c r="I4" s="207"/>
      <c r="J4" s="207"/>
      <c r="K4" s="207"/>
      <c r="IV4" s="1"/>
    </row>
    <row r="5" spans="2:256" ht="8.4499999999999993" customHeight="1" x14ac:dyDescent="0.2">
      <c r="B5" s="66"/>
      <c r="C5" s="66"/>
      <c r="D5" s="208"/>
      <c r="E5" s="208"/>
      <c r="F5" s="66"/>
      <c r="G5" s="66"/>
      <c r="H5" s="66"/>
      <c r="I5" s="66"/>
      <c r="J5" s="66"/>
      <c r="K5" s="66"/>
    </row>
    <row r="6" spans="2:256" ht="12.75" customHeight="1" x14ac:dyDescent="0.2">
      <c r="B6" s="175"/>
      <c r="C6" s="176"/>
      <c r="D6" s="209" t="s">
        <v>244</v>
      </c>
      <c r="E6" s="209"/>
      <c r="F6" s="209"/>
      <c r="G6" s="176"/>
      <c r="H6" s="209" t="s">
        <v>245</v>
      </c>
      <c r="I6" s="176"/>
      <c r="J6" s="209" t="s">
        <v>246</v>
      </c>
      <c r="K6" s="177"/>
    </row>
    <row r="7" spans="2:256" ht="12.75" customHeight="1" x14ac:dyDescent="0.2">
      <c r="B7" s="120"/>
      <c r="C7" s="66"/>
      <c r="D7" s="209"/>
      <c r="E7" s="209"/>
      <c r="F7" s="209"/>
      <c r="G7" s="66"/>
      <c r="H7" s="209"/>
      <c r="I7" s="66"/>
      <c r="J7" s="209"/>
      <c r="K7" s="178"/>
    </row>
    <row r="8" spans="2:256" ht="14.1" customHeight="1" x14ac:dyDescent="0.2">
      <c r="B8" s="179"/>
      <c r="C8" s="180" t="s">
        <v>142</v>
      </c>
      <c r="D8" s="210" t="s">
        <v>247</v>
      </c>
      <c r="E8" s="210"/>
      <c r="F8" s="181" t="s">
        <v>248</v>
      </c>
      <c r="G8" s="182"/>
      <c r="H8" s="182"/>
      <c r="I8" s="182"/>
      <c r="J8" s="181" t="s">
        <v>249</v>
      </c>
      <c r="K8" s="164"/>
    </row>
    <row r="9" spans="2:256" ht="14.1" customHeight="1" x14ac:dyDescent="0.2">
      <c r="B9" s="179"/>
      <c r="C9" s="115">
        <v>0</v>
      </c>
      <c r="D9" s="211">
        <v>0</v>
      </c>
      <c r="E9" s="211"/>
      <c r="F9" s="142">
        <v>0</v>
      </c>
      <c r="G9" s="115" t="s">
        <v>250</v>
      </c>
      <c r="H9" s="183">
        <v>0</v>
      </c>
      <c r="I9" s="184"/>
      <c r="J9" s="185">
        <v>0</v>
      </c>
      <c r="K9" s="115" t="s">
        <v>250</v>
      </c>
    </row>
    <row r="10" spans="2:256" ht="14.1" customHeight="1" x14ac:dyDescent="0.2">
      <c r="B10" s="179"/>
      <c r="C10" s="115">
        <v>1948</v>
      </c>
      <c r="D10" s="211">
        <v>201.6</v>
      </c>
      <c r="E10" s="211"/>
      <c r="F10" s="142">
        <v>403.2</v>
      </c>
      <c r="G10" s="115" t="s">
        <v>251</v>
      </c>
      <c r="H10" s="183">
        <v>0.04</v>
      </c>
      <c r="I10" s="184"/>
      <c r="J10" s="185">
        <v>0.98</v>
      </c>
      <c r="K10" s="115" t="s">
        <v>251</v>
      </c>
    </row>
    <row r="11" spans="2:256" ht="14.1" customHeight="1" x14ac:dyDescent="0.2">
      <c r="B11" s="179"/>
      <c r="C11" s="115">
        <v>1949</v>
      </c>
      <c r="D11" s="211">
        <v>273</v>
      </c>
      <c r="E11" s="211"/>
      <c r="F11" s="142">
        <v>546</v>
      </c>
      <c r="G11" s="115" t="s">
        <v>251</v>
      </c>
      <c r="H11" s="183">
        <v>0.04</v>
      </c>
      <c r="I11" s="184"/>
      <c r="J11" s="185">
        <v>0.98</v>
      </c>
      <c r="K11" s="115" t="s">
        <v>251</v>
      </c>
    </row>
    <row r="12" spans="2:256" ht="14.1" customHeight="1" x14ac:dyDescent="0.2">
      <c r="B12" s="179"/>
      <c r="C12" s="115">
        <v>1950</v>
      </c>
      <c r="D12" s="211">
        <v>720</v>
      </c>
      <c r="E12" s="211"/>
      <c r="F12" s="142">
        <v>720</v>
      </c>
      <c r="G12" s="115" t="s">
        <v>251</v>
      </c>
      <c r="H12" s="183">
        <v>0.04</v>
      </c>
      <c r="I12" s="184"/>
      <c r="J12" s="185">
        <v>0.98</v>
      </c>
      <c r="K12" s="115" t="s">
        <v>251</v>
      </c>
    </row>
    <row r="13" spans="2:256" ht="14.1" customHeight="1" x14ac:dyDescent="0.2">
      <c r="B13" s="179"/>
      <c r="C13" s="115">
        <v>1951</v>
      </c>
      <c r="D13" s="211">
        <v>720</v>
      </c>
      <c r="E13" s="211"/>
      <c r="F13" s="142">
        <v>720</v>
      </c>
      <c r="G13" s="115" t="s">
        <v>251</v>
      </c>
      <c r="H13" s="183">
        <v>0.04</v>
      </c>
      <c r="I13" s="184"/>
      <c r="J13" s="185">
        <v>0.98</v>
      </c>
      <c r="K13" s="115" t="s">
        <v>251</v>
      </c>
    </row>
    <row r="14" spans="2:256" ht="14.1" customHeight="1" x14ac:dyDescent="0.2">
      <c r="B14" s="179"/>
      <c r="C14" s="115">
        <v>1952</v>
      </c>
      <c r="D14" s="211">
        <v>780</v>
      </c>
      <c r="E14" s="211"/>
      <c r="F14" s="142">
        <v>780</v>
      </c>
      <c r="G14" s="115" t="s">
        <v>251</v>
      </c>
      <c r="H14" s="183">
        <v>0.04</v>
      </c>
      <c r="I14" s="184"/>
      <c r="J14" s="185">
        <v>0.98</v>
      </c>
      <c r="K14" s="115" t="s">
        <v>251</v>
      </c>
    </row>
    <row r="15" spans="2:256" ht="14.1" customHeight="1" x14ac:dyDescent="0.2">
      <c r="B15" s="179"/>
      <c r="C15" s="115">
        <v>1953</v>
      </c>
      <c r="D15" s="211">
        <v>900</v>
      </c>
      <c r="E15" s="211"/>
      <c r="F15" s="142">
        <v>900</v>
      </c>
      <c r="G15" s="115" t="s">
        <v>251</v>
      </c>
      <c r="H15" s="183">
        <v>0.04</v>
      </c>
      <c r="I15" s="184"/>
      <c r="J15" s="185">
        <v>0.98</v>
      </c>
      <c r="K15" s="115" t="s">
        <v>251</v>
      </c>
    </row>
    <row r="16" spans="2:256" ht="14.1" customHeight="1" x14ac:dyDescent="0.2">
      <c r="B16" s="179"/>
      <c r="C16" s="115">
        <v>1954</v>
      </c>
      <c r="D16" s="211">
        <v>900</v>
      </c>
      <c r="E16" s="211"/>
      <c r="F16" s="142">
        <v>900</v>
      </c>
      <c r="G16" s="115" t="s">
        <v>251</v>
      </c>
      <c r="H16" s="183">
        <v>0.04</v>
      </c>
      <c r="I16" s="184"/>
      <c r="J16" s="185">
        <v>0.98</v>
      </c>
      <c r="K16" s="115" t="s">
        <v>251</v>
      </c>
    </row>
    <row r="17" spans="2:11" ht="14.1" customHeight="1" x14ac:dyDescent="0.2">
      <c r="B17" s="179"/>
      <c r="C17" s="115">
        <v>1955</v>
      </c>
      <c r="D17" s="211">
        <v>967.5</v>
      </c>
      <c r="E17" s="211"/>
      <c r="F17" s="142">
        <v>967.5</v>
      </c>
      <c r="G17" s="115" t="s">
        <v>251</v>
      </c>
      <c r="H17" s="183">
        <v>0.04</v>
      </c>
      <c r="I17" s="184"/>
      <c r="J17" s="186">
        <v>0.99</v>
      </c>
      <c r="K17" s="115" t="s">
        <v>251</v>
      </c>
    </row>
    <row r="18" spans="2:11" ht="14.1" customHeight="1" x14ac:dyDescent="0.2">
      <c r="B18" s="179"/>
      <c r="C18" s="115">
        <v>1956</v>
      </c>
      <c r="D18" s="211">
        <v>990</v>
      </c>
      <c r="E18" s="211"/>
      <c r="F18" s="142">
        <v>990</v>
      </c>
      <c r="G18" s="115" t="s">
        <v>251</v>
      </c>
      <c r="H18" s="183">
        <v>0.04</v>
      </c>
      <c r="I18" s="184"/>
      <c r="J18" s="186">
        <v>0.99</v>
      </c>
      <c r="K18" s="115" t="s">
        <v>251</v>
      </c>
    </row>
    <row r="19" spans="2:11" ht="14.1" customHeight="1" x14ac:dyDescent="0.2">
      <c r="B19" s="179"/>
      <c r="C19" s="115">
        <v>1957</v>
      </c>
      <c r="D19" s="211">
        <v>1215</v>
      </c>
      <c r="E19" s="211"/>
      <c r="F19" s="142">
        <v>1215</v>
      </c>
      <c r="G19" s="115" t="s">
        <v>251</v>
      </c>
      <c r="H19" s="183">
        <v>0.04</v>
      </c>
      <c r="I19" s="187"/>
      <c r="J19" s="186">
        <v>0.99</v>
      </c>
      <c r="K19" s="115" t="s">
        <v>251</v>
      </c>
    </row>
    <row r="20" spans="2:11" ht="14.1" customHeight="1" x14ac:dyDescent="0.2">
      <c r="B20" s="179"/>
      <c r="C20" s="115">
        <v>1958</v>
      </c>
      <c r="D20" s="211">
        <v>1260</v>
      </c>
      <c r="E20" s="211"/>
      <c r="F20" s="142">
        <v>1260</v>
      </c>
      <c r="G20" s="115" t="s">
        <v>251</v>
      </c>
      <c r="H20" s="183">
        <v>0.04</v>
      </c>
      <c r="I20" s="184"/>
      <c r="J20" s="186">
        <v>0.98</v>
      </c>
      <c r="K20" s="115" t="s">
        <v>251</v>
      </c>
    </row>
    <row r="21" spans="2:11" ht="14.1" customHeight="1" x14ac:dyDescent="0.2">
      <c r="B21" s="179"/>
      <c r="C21" s="115">
        <v>1959</v>
      </c>
      <c r="D21" s="211">
        <v>1344</v>
      </c>
      <c r="E21" s="211"/>
      <c r="F21" s="142">
        <v>1344</v>
      </c>
      <c r="G21" s="115" t="s">
        <v>251</v>
      </c>
      <c r="H21" s="183">
        <v>0.04</v>
      </c>
      <c r="I21" s="184"/>
      <c r="J21" s="186">
        <v>0.97</v>
      </c>
      <c r="K21" s="115" t="s">
        <v>251</v>
      </c>
    </row>
    <row r="22" spans="2:11" ht="14.1" customHeight="1" x14ac:dyDescent="0.2">
      <c r="B22" s="179"/>
      <c r="C22" s="115">
        <v>1960</v>
      </c>
      <c r="D22" s="211">
        <v>1428</v>
      </c>
      <c r="E22" s="211"/>
      <c r="F22" s="142">
        <v>1428</v>
      </c>
      <c r="G22" s="115" t="s">
        <v>251</v>
      </c>
      <c r="H22" s="183">
        <v>4.3999999999999997E-2</v>
      </c>
      <c r="I22" s="184"/>
      <c r="J22" s="186">
        <v>0.97</v>
      </c>
      <c r="K22" s="115" t="s">
        <v>251</v>
      </c>
    </row>
    <row r="23" spans="2:11" ht="14.1" customHeight="1" x14ac:dyDescent="0.2">
      <c r="B23" s="179"/>
      <c r="C23" s="115">
        <v>1961</v>
      </c>
      <c r="D23" s="211">
        <v>1512</v>
      </c>
      <c r="E23" s="211"/>
      <c r="F23" s="142">
        <v>1512</v>
      </c>
      <c r="G23" s="115" t="s">
        <v>251</v>
      </c>
      <c r="H23" s="183">
        <v>4.3999999999999997E-2</v>
      </c>
      <c r="I23" s="184"/>
      <c r="J23" s="186">
        <v>0.94</v>
      </c>
      <c r="K23" s="115" t="s">
        <v>251</v>
      </c>
    </row>
    <row r="24" spans="2:11" ht="14.1" customHeight="1" x14ac:dyDescent="0.2">
      <c r="B24" s="179"/>
      <c r="C24" s="115">
        <v>1962</v>
      </c>
      <c r="D24" s="211">
        <v>1596</v>
      </c>
      <c r="E24" s="211"/>
      <c r="F24" s="142">
        <v>1596</v>
      </c>
      <c r="G24" s="115" t="s">
        <v>251</v>
      </c>
      <c r="H24" s="183">
        <v>4.3999999999999997E-2</v>
      </c>
      <c r="I24" s="184"/>
      <c r="J24" s="186">
        <v>0.93</v>
      </c>
      <c r="K24" s="115" t="s">
        <v>251</v>
      </c>
    </row>
    <row r="25" spans="2:11" ht="14.1" customHeight="1" x14ac:dyDescent="0.2">
      <c r="B25" s="179"/>
      <c r="C25" s="115">
        <v>1963</v>
      </c>
      <c r="D25" s="211">
        <v>1680</v>
      </c>
      <c r="E25" s="211"/>
      <c r="F25" s="142">
        <v>1680</v>
      </c>
      <c r="G25" s="115" t="s">
        <v>251</v>
      </c>
      <c r="H25" s="183">
        <v>4.3999999999999997E-2</v>
      </c>
      <c r="I25" s="184"/>
      <c r="J25" s="186">
        <v>0.91</v>
      </c>
      <c r="K25" s="115" t="s">
        <v>251</v>
      </c>
    </row>
    <row r="26" spans="2:11" ht="14.1" customHeight="1" x14ac:dyDescent="0.2">
      <c r="B26" s="179"/>
      <c r="C26" s="115">
        <v>1964</v>
      </c>
      <c r="D26" s="211">
        <v>1848</v>
      </c>
      <c r="E26" s="211"/>
      <c r="F26" s="142">
        <v>1848</v>
      </c>
      <c r="G26" s="115" t="s">
        <v>251</v>
      </c>
      <c r="H26" s="183">
        <v>4.3999999999999997E-2</v>
      </c>
      <c r="I26" s="184"/>
      <c r="J26" s="186">
        <v>0.91</v>
      </c>
      <c r="K26" s="115" t="s">
        <v>251</v>
      </c>
    </row>
    <row r="27" spans="2:11" ht="14.1" customHeight="1" x14ac:dyDescent="0.2">
      <c r="B27" s="179"/>
      <c r="C27" s="115">
        <v>1965</v>
      </c>
      <c r="D27" s="211">
        <v>2016</v>
      </c>
      <c r="E27" s="211"/>
      <c r="F27" s="142">
        <v>2016</v>
      </c>
      <c r="G27" s="115" t="s">
        <v>251</v>
      </c>
      <c r="H27" s="183">
        <v>4.3999999999999997E-2</v>
      </c>
      <c r="I27" s="184"/>
      <c r="J27" s="186">
        <v>0.91</v>
      </c>
      <c r="K27" s="115" t="s">
        <v>251</v>
      </c>
    </row>
    <row r="28" spans="2:11" ht="14.1" customHeight="1" x14ac:dyDescent="0.2">
      <c r="B28" s="179"/>
      <c r="C28" s="115">
        <v>1966</v>
      </c>
      <c r="D28" s="211">
        <v>2184</v>
      </c>
      <c r="E28" s="211"/>
      <c r="F28" s="142">
        <v>2184</v>
      </c>
      <c r="G28" s="115" t="s">
        <v>251</v>
      </c>
      <c r="H28" s="183">
        <v>4.3999999999999997E-2</v>
      </c>
      <c r="I28" s="184"/>
      <c r="J28" s="186">
        <v>0.91</v>
      </c>
      <c r="K28" s="115" t="s">
        <v>251</v>
      </c>
    </row>
    <row r="29" spans="2:11" ht="14.1" customHeight="1" x14ac:dyDescent="0.2">
      <c r="B29" s="179"/>
      <c r="C29" s="115">
        <v>1967</v>
      </c>
      <c r="D29" s="211">
        <v>2352</v>
      </c>
      <c r="E29" s="211"/>
      <c r="F29" s="142">
        <v>2352</v>
      </c>
      <c r="G29" s="115" t="s">
        <v>251</v>
      </c>
      <c r="H29" s="183">
        <v>4.3999999999999997E-2</v>
      </c>
      <c r="I29" s="184"/>
      <c r="J29" s="186">
        <v>0.91</v>
      </c>
      <c r="K29" s="115" t="s">
        <v>251</v>
      </c>
    </row>
    <row r="30" spans="2:11" ht="14.1" customHeight="1" x14ac:dyDescent="0.2">
      <c r="B30" s="179"/>
      <c r="C30" s="115">
        <v>1968</v>
      </c>
      <c r="D30" s="211">
        <v>2880</v>
      </c>
      <c r="E30" s="211"/>
      <c r="F30" s="142">
        <v>2880</v>
      </c>
      <c r="G30" s="115" t="s">
        <v>251</v>
      </c>
      <c r="H30" s="183">
        <v>4.4999999999999998E-2</v>
      </c>
      <c r="I30" s="184"/>
      <c r="J30" s="186">
        <v>0.91</v>
      </c>
      <c r="K30" s="115" t="s">
        <v>251</v>
      </c>
    </row>
    <row r="31" spans="2:11" ht="14.1" customHeight="1" x14ac:dyDescent="0.2">
      <c r="B31" s="179"/>
      <c r="C31" s="115">
        <v>1969</v>
      </c>
      <c r="D31" s="211">
        <v>3264</v>
      </c>
      <c r="E31" s="211"/>
      <c r="F31" s="142">
        <v>3264</v>
      </c>
      <c r="G31" s="115" t="s">
        <v>251</v>
      </c>
      <c r="H31" s="183">
        <v>5.8000000000000003E-2</v>
      </c>
      <c r="I31" s="184"/>
      <c r="J31" s="186">
        <v>0.89</v>
      </c>
      <c r="K31" s="115" t="s">
        <v>251</v>
      </c>
    </row>
    <row r="32" spans="2:11" ht="14.1" customHeight="1" x14ac:dyDescent="0.2">
      <c r="B32" s="179"/>
      <c r="C32" s="115">
        <v>1970</v>
      </c>
      <c r="D32" s="211">
        <v>3672</v>
      </c>
      <c r="E32" s="211"/>
      <c r="F32" s="142">
        <v>3672</v>
      </c>
      <c r="G32" s="115" t="s">
        <v>251</v>
      </c>
      <c r="H32" s="183">
        <v>5.8000000000000003E-2</v>
      </c>
      <c r="I32" s="184"/>
      <c r="J32" s="186">
        <v>0.83</v>
      </c>
      <c r="K32" s="115" t="s">
        <v>251</v>
      </c>
    </row>
    <row r="33" spans="2:11" ht="14.1" customHeight="1" x14ac:dyDescent="0.2">
      <c r="B33" s="179"/>
      <c r="C33" s="115">
        <v>1971</v>
      </c>
      <c r="D33" s="211">
        <v>3876</v>
      </c>
      <c r="E33" s="211"/>
      <c r="F33" s="142">
        <v>3876</v>
      </c>
      <c r="G33" s="115" t="s">
        <v>251</v>
      </c>
      <c r="H33" s="183">
        <v>5.8000000000000003E-2</v>
      </c>
      <c r="I33" s="184"/>
      <c r="J33" s="186">
        <v>0.82</v>
      </c>
      <c r="K33" s="115" t="s">
        <v>251</v>
      </c>
    </row>
    <row r="34" spans="2:11" ht="14.1" customHeight="1" x14ac:dyDescent="0.2">
      <c r="B34" s="179"/>
      <c r="C34" s="115">
        <v>1972</v>
      </c>
      <c r="D34" s="211">
        <v>4284</v>
      </c>
      <c r="E34" s="211"/>
      <c r="F34" s="142">
        <v>4284</v>
      </c>
      <c r="G34" s="115" t="s">
        <v>251</v>
      </c>
      <c r="H34" s="183">
        <v>5.8000000000000003E-2</v>
      </c>
      <c r="I34" s="184"/>
      <c r="J34" s="186">
        <v>0.82</v>
      </c>
      <c r="K34" s="115" t="s">
        <v>251</v>
      </c>
    </row>
    <row r="35" spans="2:11" ht="14.1" customHeight="1" x14ac:dyDescent="0.2">
      <c r="B35" s="179"/>
      <c r="C35" s="115">
        <v>1973</v>
      </c>
      <c r="D35" s="211">
        <v>4968</v>
      </c>
      <c r="E35" s="211"/>
      <c r="F35" s="142">
        <v>4968</v>
      </c>
      <c r="G35" s="115" t="s">
        <v>251</v>
      </c>
      <c r="H35" s="183">
        <v>8.6000000000000007E-2</v>
      </c>
      <c r="I35" s="184"/>
      <c r="J35" s="186">
        <v>0.81</v>
      </c>
      <c r="K35" s="115" t="s">
        <v>251</v>
      </c>
    </row>
    <row r="36" spans="2:11" ht="14.1" customHeight="1" x14ac:dyDescent="0.2">
      <c r="B36" s="179"/>
      <c r="C36" s="115">
        <v>1974</v>
      </c>
      <c r="D36" s="211">
        <v>5400</v>
      </c>
      <c r="E36" s="211"/>
      <c r="F36" s="142">
        <v>5400</v>
      </c>
      <c r="G36" s="115" t="s">
        <v>251</v>
      </c>
      <c r="H36" s="183">
        <v>8.6000000000000007E-2</v>
      </c>
      <c r="I36" s="184"/>
      <c r="J36" s="186">
        <v>0.84</v>
      </c>
      <c r="K36" s="115" t="s">
        <v>251</v>
      </c>
    </row>
    <row r="37" spans="2:11" ht="14.1" customHeight="1" x14ac:dyDescent="0.2">
      <c r="B37" s="179"/>
      <c r="C37" s="115">
        <v>1975</v>
      </c>
      <c r="D37" s="211">
        <v>6048</v>
      </c>
      <c r="E37" s="211"/>
      <c r="F37" s="142">
        <v>6048</v>
      </c>
      <c r="G37" s="115" t="s">
        <v>251</v>
      </c>
      <c r="H37" s="183">
        <v>9.4E-2</v>
      </c>
      <c r="I37" s="184"/>
      <c r="J37" s="186">
        <v>0.93</v>
      </c>
      <c r="K37" s="115" t="s">
        <v>251</v>
      </c>
    </row>
    <row r="38" spans="2:11" ht="14.1" customHeight="1" x14ac:dyDescent="0.2">
      <c r="B38" s="179"/>
      <c r="C38" s="115">
        <v>1976</v>
      </c>
      <c r="D38" s="211">
        <v>6696</v>
      </c>
      <c r="E38" s="211"/>
      <c r="F38" s="142">
        <v>6696</v>
      </c>
      <c r="G38" s="115" t="s">
        <v>251</v>
      </c>
      <c r="H38" s="183">
        <v>9.4E-2</v>
      </c>
      <c r="I38" s="184"/>
      <c r="J38" s="186">
        <v>0.995</v>
      </c>
      <c r="K38" s="115" t="s">
        <v>251</v>
      </c>
    </row>
    <row r="39" spans="2:11" ht="14.1" customHeight="1" x14ac:dyDescent="0.2">
      <c r="B39" s="179"/>
      <c r="C39" s="115">
        <v>1977</v>
      </c>
      <c r="D39" s="211">
        <v>7344</v>
      </c>
      <c r="E39" s="211"/>
      <c r="F39" s="142">
        <v>7344</v>
      </c>
      <c r="G39" s="115" t="s">
        <v>251</v>
      </c>
      <c r="H39" s="183">
        <v>9.4E-2</v>
      </c>
      <c r="I39" s="184"/>
      <c r="J39" s="186">
        <v>0.96</v>
      </c>
      <c r="K39" s="115" t="s">
        <v>251</v>
      </c>
    </row>
    <row r="40" spans="2:11" ht="14.1" customHeight="1" x14ac:dyDescent="0.2">
      <c r="B40" s="179"/>
      <c r="C40" s="115">
        <v>1978</v>
      </c>
      <c r="D40" s="211">
        <v>7992</v>
      </c>
      <c r="E40" s="211"/>
      <c r="F40" s="142">
        <v>7992</v>
      </c>
      <c r="G40" s="115" t="s">
        <v>251</v>
      </c>
      <c r="H40" s="183">
        <v>9.4E-2</v>
      </c>
      <c r="I40" s="184"/>
      <c r="J40" s="186">
        <v>1.125</v>
      </c>
      <c r="K40" s="115" t="s">
        <v>251</v>
      </c>
    </row>
    <row r="41" spans="2:11" ht="14.1" customHeight="1" x14ac:dyDescent="0.2">
      <c r="B41" s="179"/>
      <c r="C41" s="115">
        <v>1979</v>
      </c>
      <c r="D41" s="211">
        <v>8640</v>
      </c>
      <c r="E41" s="211"/>
      <c r="F41" s="142">
        <v>8640</v>
      </c>
      <c r="G41" s="115" t="s">
        <v>251</v>
      </c>
      <c r="H41" s="183">
        <v>9.4E-2</v>
      </c>
      <c r="I41" s="184"/>
      <c r="J41" s="186">
        <v>1.08</v>
      </c>
      <c r="K41" s="115" t="s">
        <v>251</v>
      </c>
    </row>
    <row r="42" spans="2:11" ht="14.1" customHeight="1" x14ac:dyDescent="0.2">
      <c r="B42" s="179"/>
      <c r="C42" s="115">
        <v>1980</v>
      </c>
      <c r="D42" s="211">
        <v>9072</v>
      </c>
      <c r="E42" s="211"/>
      <c r="F42" s="142">
        <v>9072</v>
      </c>
      <c r="G42" s="115" t="s">
        <v>251</v>
      </c>
      <c r="H42" s="183">
        <v>9.4E-2</v>
      </c>
      <c r="I42" s="184"/>
      <c r="J42" s="186">
        <v>1.07</v>
      </c>
      <c r="K42" s="115" t="s">
        <v>251</v>
      </c>
    </row>
    <row r="43" spans="2:11" ht="14.1" customHeight="1" x14ac:dyDescent="0.2">
      <c r="B43" s="179"/>
      <c r="C43" s="115">
        <v>1981</v>
      </c>
      <c r="D43" s="211">
        <v>9768</v>
      </c>
      <c r="E43" s="211"/>
      <c r="F43" s="142">
        <v>9768</v>
      </c>
      <c r="G43" s="115" t="s">
        <v>251</v>
      </c>
      <c r="H43" s="183">
        <v>9.4E-2</v>
      </c>
      <c r="I43" s="184"/>
      <c r="J43" s="186">
        <v>1.1400000000000001</v>
      </c>
      <c r="K43" s="115" t="s">
        <v>251</v>
      </c>
    </row>
    <row r="44" spans="2:11" ht="14.1" customHeight="1" x14ac:dyDescent="0.2">
      <c r="B44" s="179"/>
      <c r="C44" s="115">
        <v>1982</v>
      </c>
      <c r="D44" s="211">
        <v>10152</v>
      </c>
      <c r="E44" s="211"/>
      <c r="F44" s="142">
        <v>10152</v>
      </c>
      <c r="G44" s="115" t="s">
        <v>251</v>
      </c>
      <c r="H44" s="183">
        <v>9.4E-2</v>
      </c>
      <c r="I44" s="184"/>
      <c r="J44" s="186">
        <v>1.18</v>
      </c>
      <c r="K44" s="115" t="s">
        <v>251</v>
      </c>
    </row>
    <row r="45" spans="2:11" ht="14.1" customHeight="1" x14ac:dyDescent="0.2">
      <c r="B45" s="179"/>
      <c r="C45" s="115">
        <v>1983</v>
      </c>
      <c r="D45" s="211">
        <v>10900</v>
      </c>
      <c r="E45" s="211"/>
      <c r="F45" s="142">
        <v>10900</v>
      </c>
      <c r="G45" s="115" t="s">
        <v>251</v>
      </c>
      <c r="H45" s="183">
        <v>9.4E-2</v>
      </c>
      <c r="I45" s="184"/>
      <c r="J45" s="186">
        <v>1.2</v>
      </c>
      <c r="K45" s="115" t="s">
        <v>251</v>
      </c>
    </row>
    <row r="46" spans="2:11" ht="14.1" customHeight="1" x14ac:dyDescent="0.2">
      <c r="B46" s="179"/>
      <c r="C46" s="115">
        <v>1984</v>
      </c>
      <c r="D46" s="211">
        <v>11544</v>
      </c>
      <c r="E46" s="211"/>
      <c r="F46" s="142">
        <v>11544</v>
      </c>
      <c r="G46" s="115" t="s">
        <v>251</v>
      </c>
      <c r="H46" s="183">
        <v>9.4E-2</v>
      </c>
      <c r="I46" s="184"/>
      <c r="J46" s="186">
        <v>1.2</v>
      </c>
      <c r="K46" s="115" t="s">
        <v>251</v>
      </c>
    </row>
    <row r="47" spans="2:11" ht="14.1" customHeight="1" x14ac:dyDescent="0.2">
      <c r="B47" s="179"/>
      <c r="C47" s="115">
        <v>1985</v>
      </c>
      <c r="D47" s="211">
        <v>12306.6</v>
      </c>
      <c r="E47" s="211"/>
      <c r="F47" s="142">
        <v>12306.6</v>
      </c>
      <c r="G47" s="115" t="s">
        <v>251</v>
      </c>
      <c r="H47" s="183">
        <v>9.4E-2</v>
      </c>
      <c r="I47" s="184"/>
      <c r="J47" s="186">
        <v>1.18</v>
      </c>
      <c r="K47" s="115" t="s">
        <v>251</v>
      </c>
    </row>
    <row r="48" spans="2:11" ht="14.1" customHeight="1" x14ac:dyDescent="0.2">
      <c r="B48" s="179"/>
      <c r="C48" s="115">
        <v>1986</v>
      </c>
      <c r="D48" s="211">
        <v>12902.4</v>
      </c>
      <c r="E48" s="211"/>
      <c r="F48" s="142">
        <v>12902.4</v>
      </c>
      <c r="G48" s="115" t="s">
        <v>251</v>
      </c>
      <c r="H48" s="183">
        <v>9.4E-2</v>
      </c>
      <c r="I48" s="184"/>
      <c r="J48" s="186">
        <v>1.19</v>
      </c>
      <c r="K48" s="115" t="s">
        <v>251</v>
      </c>
    </row>
    <row r="49" spans="2:11" ht="14.1" customHeight="1" x14ac:dyDescent="0.2">
      <c r="B49" s="179"/>
      <c r="C49" s="115">
        <v>1987</v>
      </c>
      <c r="D49" s="211">
        <v>12790.8</v>
      </c>
      <c r="E49" s="211"/>
      <c r="F49" s="142">
        <v>12790.8</v>
      </c>
      <c r="G49" s="115" t="s">
        <v>251</v>
      </c>
      <c r="H49" s="183">
        <v>9.4E-2</v>
      </c>
      <c r="I49" s="184"/>
      <c r="J49" s="186">
        <v>1.19</v>
      </c>
      <c r="K49" s="115" t="s">
        <v>251</v>
      </c>
    </row>
    <row r="50" spans="2:11" ht="14.1" customHeight="1" x14ac:dyDescent="0.2">
      <c r="B50" s="179"/>
      <c r="C50" s="115">
        <v>1988</v>
      </c>
      <c r="D50" s="211">
        <v>13464</v>
      </c>
      <c r="E50" s="211"/>
      <c r="F50" s="142">
        <v>13464</v>
      </c>
      <c r="G50" s="115" t="s">
        <v>251</v>
      </c>
      <c r="H50" s="183">
        <v>9.6000000000000002E-2</v>
      </c>
      <c r="I50" s="184"/>
      <c r="J50" s="186">
        <v>1.19</v>
      </c>
      <c r="K50" s="115" t="s">
        <v>251</v>
      </c>
    </row>
    <row r="51" spans="2:11" ht="14.1" customHeight="1" x14ac:dyDescent="0.2">
      <c r="B51" s="179"/>
      <c r="C51" s="115">
        <v>1989</v>
      </c>
      <c r="D51" s="211">
        <v>13688.4</v>
      </c>
      <c r="E51" s="211"/>
      <c r="F51" s="142">
        <v>13688.4</v>
      </c>
      <c r="G51" s="115" t="s">
        <v>251</v>
      </c>
      <c r="H51" s="183">
        <v>9.6000000000000002E-2</v>
      </c>
      <c r="I51" s="184"/>
      <c r="J51" s="186">
        <v>1.1299999999999999</v>
      </c>
      <c r="K51" s="115" t="s">
        <v>251</v>
      </c>
    </row>
    <row r="52" spans="2:11" ht="14.1" customHeight="1" x14ac:dyDescent="0.2">
      <c r="B52" s="179"/>
      <c r="C52" s="115">
        <v>1990</v>
      </c>
      <c r="D52" s="211">
        <v>14137.2</v>
      </c>
      <c r="E52" s="211"/>
      <c r="F52" s="142">
        <v>14137.2</v>
      </c>
      <c r="G52" s="115" t="s">
        <v>251</v>
      </c>
      <c r="H52" s="183">
        <v>9.6000000000000002E-2</v>
      </c>
      <c r="I52" s="184"/>
      <c r="J52" s="186">
        <v>1.1499999999999999</v>
      </c>
      <c r="K52" s="115" t="s">
        <v>251</v>
      </c>
    </row>
    <row r="53" spans="2:11" ht="14.1" customHeight="1" x14ac:dyDescent="0.2">
      <c r="B53" s="179"/>
      <c r="C53" s="115">
        <v>1991</v>
      </c>
      <c r="D53" s="211">
        <v>14001</v>
      </c>
      <c r="E53" s="211"/>
      <c r="F53" s="142">
        <v>14001</v>
      </c>
      <c r="G53" s="115" t="s">
        <v>251</v>
      </c>
      <c r="H53" s="183">
        <v>9.6000000000000002E-2</v>
      </c>
      <c r="I53" s="184"/>
      <c r="J53" s="186">
        <v>1.1400000000000001</v>
      </c>
      <c r="K53" s="115" t="s">
        <v>251</v>
      </c>
    </row>
    <row r="54" spans="2:11" ht="14.1" customHeight="1" x14ac:dyDescent="0.2">
      <c r="B54" s="179"/>
      <c r="C54" s="115">
        <v>1992</v>
      </c>
      <c r="D54" s="211">
        <v>14443.2</v>
      </c>
      <c r="E54" s="211"/>
      <c r="F54" s="142">
        <v>14443.2</v>
      </c>
      <c r="G54" s="115" t="s">
        <v>251</v>
      </c>
      <c r="H54" s="183">
        <v>9.6000000000000002E-2</v>
      </c>
      <c r="I54" s="184"/>
      <c r="J54" s="186">
        <v>1.1000000000000001</v>
      </c>
      <c r="K54" s="115" t="s">
        <v>251</v>
      </c>
    </row>
    <row r="55" spans="2:11" ht="14.1" customHeight="1" x14ac:dyDescent="0.2">
      <c r="B55" s="179"/>
      <c r="C55" s="115">
        <v>1993</v>
      </c>
      <c r="D55" s="211">
        <v>15120</v>
      </c>
      <c r="E55" s="211"/>
      <c r="F55" s="142">
        <v>15120</v>
      </c>
      <c r="G55" s="115" t="s">
        <v>251</v>
      </c>
      <c r="H55" s="183">
        <v>9.6000000000000002E-2</v>
      </c>
      <c r="I55" s="184"/>
      <c r="J55" s="186">
        <v>1.1100000000000001</v>
      </c>
      <c r="K55" s="115" t="s">
        <v>251</v>
      </c>
    </row>
    <row r="56" spans="2:11" ht="14.1" customHeight="1" x14ac:dyDescent="0.2">
      <c r="B56" s="179"/>
      <c r="C56" s="115">
        <v>1994</v>
      </c>
      <c r="D56" s="211">
        <v>17510.400000000001</v>
      </c>
      <c r="E56" s="211"/>
      <c r="F56" s="142">
        <v>17510.400000000001</v>
      </c>
      <c r="G56" s="115" t="s">
        <v>251</v>
      </c>
      <c r="H56" s="183">
        <v>9.6000000000000002E-2</v>
      </c>
      <c r="I56" s="184"/>
      <c r="J56" s="186">
        <v>1.17</v>
      </c>
      <c r="K56" s="115" t="s">
        <v>251</v>
      </c>
    </row>
    <row r="57" spans="2:11" ht="14.1" customHeight="1" x14ac:dyDescent="0.2">
      <c r="B57" s="179"/>
      <c r="C57" s="115">
        <v>1995</v>
      </c>
      <c r="D57" s="211">
        <v>17409.599999999999</v>
      </c>
      <c r="E57" s="211"/>
      <c r="F57" s="142">
        <v>17409.599999999999</v>
      </c>
      <c r="G57" s="115" t="s">
        <v>251</v>
      </c>
      <c r="H57" s="183">
        <v>9.8000000000000004E-2</v>
      </c>
      <c r="I57" s="184"/>
      <c r="J57" s="186">
        <v>1.2</v>
      </c>
      <c r="K57" s="115" t="s">
        <v>251</v>
      </c>
    </row>
    <row r="58" spans="2:11" ht="14.1" customHeight="1" x14ac:dyDescent="0.2">
      <c r="B58" s="179"/>
      <c r="C58" s="115">
        <v>1996</v>
      </c>
      <c r="D58" s="211">
        <v>18432</v>
      </c>
      <c r="E58" s="211"/>
      <c r="F58" s="142">
        <v>18432</v>
      </c>
      <c r="G58" s="115" t="s">
        <v>251</v>
      </c>
      <c r="H58" s="183">
        <v>9.8000000000000004E-2</v>
      </c>
      <c r="I58" s="184"/>
      <c r="J58" s="186">
        <v>1.2</v>
      </c>
      <c r="K58" s="115" t="s">
        <v>251</v>
      </c>
    </row>
    <row r="59" spans="2:11" ht="14.1" customHeight="1" x14ac:dyDescent="0.2">
      <c r="B59" s="179"/>
      <c r="C59" s="115">
        <v>1997</v>
      </c>
      <c r="D59" s="211">
        <v>19975.2</v>
      </c>
      <c r="E59" s="211"/>
      <c r="F59" s="142">
        <v>19975.2</v>
      </c>
      <c r="G59" s="115" t="s">
        <v>251</v>
      </c>
      <c r="H59" s="183">
        <v>9.8000000000000004E-2</v>
      </c>
      <c r="I59" s="184"/>
      <c r="J59" s="186">
        <v>1.18</v>
      </c>
      <c r="K59" s="115" t="s">
        <v>251</v>
      </c>
    </row>
    <row r="60" spans="2:11" ht="14.1" customHeight="1" x14ac:dyDescent="0.2">
      <c r="B60" s="179"/>
      <c r="C60" s="115">
        <v>1998</v>
      </c>
      <c r="D60" s="211">
        <v>20462.400000000001</v>
      </c>
      <c r="E60" s="211"/>
      <c r="F60" s="142">
        <v>20462.400000000001</v>
      </c>
      <c r="G60" s="115" t="s">
        <v>251</v>
      </c>
      <c r="H60" s="183">
        <v>9.8000000000000004E-2</v>
      </c>
      <c r="I60" s="184"/>
      <c r="J60" s="186">
        <v>1.2</v>
      </c>
      <c r="K60" s="115" t="s">
        <v>251</v>
      </c>
    </row>
    <row r="61" spans="2:11" ht="14.1" customHeight="1" x14ac:dyDescent="0.2">
      <c r="B61" s="179"/>
      <c r="C61" s="115">
        <v>1999</v>
      </c>
      <c r="D61" s="211">
        <v>20094</v>
      </c>
      <c r="E61" s="211"/>
      <c r="F61" s="142">
        <v>20094</v>
      </c>
      <c r="G61" s="115" t="s">
        <v>251</v>
      </c>
      <c r="H61" s="183">
        <v>9.8000000000000004E-2</v>
      </c>
      <c r="I61" s="184"/>
      <c r="J61" s="186">
        <v>1.21</v>
      </c>
      <c r="K61" s="115" t="s">
        <v>251</v>
      </c>
    </row>
    <row r="62" spans="2:11" ht="14.1" customHeight="1" x14ac:dyDescent="0.2">
      <c r="B62" s="179"/>
      <c r="C62" s="115">
        <v>2000</v>
      </c>
      <c r="D62" s="211">
        <v>19917.599999999999</v>
      </c>
      <c r="E62" s="211"/>
      <c r="F62" s="142">
        <v>19917.599999999999</v>
      </c>
      <c r="G62" s="115" t="s">
        <v>251</v>
      </c>
      <c r="H62" s="183">
        <v>9.8000000000000004E-2</v>
      </c>
      <c r="I62" s="184"/>
      <c r="J62" s="186">
        <v>1.23</v>
      </c>
      <c r="K62" s="115" t="s">
        <v>251</v>
      </c>
    </row>
    <row r="63" spans="2:11" ht="14.1" customHeight="1" x14ac:dyDescent="0.2">
      <c r="B63" s="179"/>
      <c r="C63" s="115">
        <v>2001</v>
      </c>
      <c r="D63" s="211">
        <v>19940.400000000001</v>
      </c>
      <c r="E63" s="211"/>
      <c r="F63" s="142">
        <v>19940.400000000001</v>
      </c>
      <c r="G63" s="115" t="s">
        <v>251</v>
      </c>
      <c r="H63" s="183">
        <v>9.8000000000000004E-2</v>
      </c>
      <c r="I63" s="184"/>
      <c r="J63" s="186">
        <v>1.28</v>
      </c>
      <c r="K63" s="115" t="s">
        <v>251</v>
      </c>
    </row>
    <row r="64" spans="2:11" ht="14.1" customHeight="1" x14ac:dyDescent="0.2">
      <c r="B64" s="179"/>
      <c r="C64" s="115">
        <v>2002</v>
      </c>
      <c r="D64" s="211">
        <v>10314</v>
      </c>
      <c r="E64" s="211"/>
      <c r="F64" s="142">
        <v>10314</v>
      </c>
      <c r="G64" s="115" t="s">
        <v>252</v>
      </c>
      <c r="H64" s="183">
        <v>9.8000000000000004E-2</v>
      </c>
      <c r="I64" s="184"/>
      <c r="J64" s="186">
        <v>0.68</v>
      </c>
      <c r="K64" s="115" t="s">
        <v>252</v>
      </c>
    </row>
    <row r="65" spans="2:12" ht="14.1" customHeight="1" x14ac:dyDescent="0.2">
      <c r="B65" s="179"/>
      <c r="C65" s="115">
        <v>2003</v>
      </c>
      <c r="D65" s="211">
        <v>11934</v>
      </c>
      <c r="E65" s="211"/>
      <c r="F65" s="142">
        <v>11934</v>
      </c>
      <c r="G65" s="115" t="s">
        <v>252</v>
      </c>
      <c r="H65" s="183">
        <v>9.8000000000000004E-2</v>
      </c>
      <c r="I65" s="184"/>
      <c r="J65" s="186">
        <v>0.65500000000000003</v>
      </c>
      <c r="K65" s="115" t="s">
        <v>252</v>
      </c>
    </row>
    <row r="66" spans="2:12" ht="14.1" customHeight="1" x14ac:dyDescent="0.2">
      <c r="B66" s="179"/>
      <c r="C66" s="115">
        <v>2004</v>
      </c>
      <c r="D66" s="211">
        <v>12051</v>
      </c>
      <c r="E66" s="211"/>
      <c r="F66" s="142">
        <v>12051</v>
      </c>
      <c r="G66" s="115" t="s">
        <v>252</v>
      </c>
      <c r="H66" s="183">
        <v>9.8000000000000004E-2</v>
      </c>
      <c r="I66" s="184"/>
      <c r="J66" s="186">
        <v>0.65</v>
      </c>
      <c r="K66" s="115" t="s">
        <v>252</v>
      </c>
    </row>
    <row r="67" spans="2:12" ht="14.1" customHeight="1" x14ac:dyDescent="0.2">
      <c r="B67" s="179"/>
      <c r="C67" s="115">
        <v>2005</v>
      </c>
      <c r="D67" s="211">
        <v>12168</v>
      </c>
      <c r="E67" s="211"/>
      <c r="F67" s="142">
        <v>12168</v>
      </c>
      <c r="G67" s="115" t="s">
        <v>252</v>
      </c>
      <c r="H67" s="183">
        <v>9.8000000000000004E-2</v>
      </c>
      <c r="I67" s="184"/>
      <c r="J67" s="186">
        <v>0.64500000000000002</v>
      </c>
      <c r="K67" s="115" t="s">
        <v>252</v>
      </c>
    </row>
    <row r="68" spans="2:12" ht="14.1" customHeight="1" x14ac:dyDescent="0.2">
      <c r="B68" s="179"/>
      <c r="C68" s="115">
        <v>2006</v>
      </c>
      <c r="D68" s="211">
        <v>12285</v>
      </c>
      <c r="E68" s="211"/>
      <c r="F68" s="142">
        <v>12285</v>
      </c>
      <c r="G68" s="115" t="s">
        <v>252</v>
      </c>
      <c r="H68" s="183">
        <v>9.8000000000000004E-2</v>
      </c>
      <c r="I68" s="184"/>
      <c r="J68" s="186">
        <v>0.63500000000000001</v>
      </c>
      <c r="K68" s="115" t="s">
        <v>252</v>
      </c>
    </row>
    <row r="69" spans="2:12" ht="14.1" customHeight="1" x14ac:dyDescent="0.2">
      <c r="B69" s="179"/>
      <c r="C69" s="115">
        <v>2007</v>
      </c>
      <c r="D69" s="211">
        <v>12537</v>
      </c>
      <c r="E69" s="211"/>
      <c r="F69" s="142">
        <f t="shared" ref="F69:F75" si="0">IF(D69="","",D69)</f>
        <v>12537</v>
      </c>
      <c r="G69" s="115" t="s">
        <v>252</v>
      </c>
      <c r="H69" s="183">
        <v>9.8000000000000004E-2</v>
      </c>
      <c r="I69" s="184"/>
      <c r="J69" s="186">
        <v>0.60499999999999998</v>
      </c>
      <c r="K69" s="115" t="s">
        <v>252</v>
      </c>
    </row>
    <row r="70" spans="2:12" ht="14.1" customHeight="1" x14ac:dyDescent="0.2">
      <c r="B70" s="179"/>
      <c r="C70" s="115">
        <v>2008</v>
      </c>
      <c r="D70" s="211">
        <v>12656.4</v>
      </c>
      <c r="E70" s="211"/>
      <c r="F70" s="142">
        <f t="shared" si="0"/>
        <v>12656.4</v>
      </c>
      <c r="G70" s="115" t="s">
        <v>252</v>
      </c>
      <c r="H70" s="183">
        <v>9.8000000000000004E-2</v>
      </c>
      <c r="I70" s="184"/>
      <c r="J70" s="186">
        <v>0.63</v>
      </c>
      <c r="K70" s="115" t="s">
        <v>252</v>
      </c>
    </row>
    <row r="71" spans="2:12" ht="14.1" customHeight="1" x14ac:dyDescent="0.2">
      <c r="B71" s="179"/>
      <c r="C71" s="115">
        <v>2009</v>
      </c>
      <c r="D71" s="211">
        <v>12895.2</v>
      </c>
      <c r="E71" s="211"/>
      <c r="F71" s="142">
        <f t="shared" si="0"/>
        <v>12895.2</v>
      </c>
      <c r="G71" s="115" t="s">
        <v>252</v>
      </c>
      <c r="H71" s="183">
        <v>9.8000000000000004E-2</v>
      </c>
      <c r="I71" s="184"/>
      <c r="J71" s="186">
        <v>0.66</v>
      </c>
      <c r="K71" s="115" t="s">
        <v>252</v>
      </c>
    </row>
    <row r="72" spans="2:12" ht="14.1" customHeight="1" x14ac:dyDescent="0.2">
      <c r="B72" s="179"/>
      <c r="C72" s="115">
        <v>2010</v>
      </c>
      <c r="D72" s="211">
        <v>13134</v>
      </c>
      <c r="E72" s="211"/>
      <c r="F72" s="142">
        <f t="shared" si="0"/>
        <v>13134</v>
      </c>
      <c r="G72" s="115" t="s">
        <v>252</v>
      </c>
      <c r="H72" s="183">
        <v>9.8000000000000004E-2</v>
      </c>
      <c r="I72" s="184"/>
      <c r="J72" s="186">
        <v>0.72</v>
      </c>
      <c r="K72" s="115" t="s">
        <v>252</v>
      </c>
    </row>
    <row r="73" spans="2:12" ht="14.1" customHeight="1" x14ac:dyDescent="0.2">
      <c r="B73" s="179"/>
      <c r="C73" s="115">
        <v>2011</v>
      </c>
      <c r="D73" s="211">
        <v>13134</v>
      </c>
      <c r="E73" s="211"/>
      <c r="F73" s="142">
        <f t="shared" si="0"/>
        <v>13134</v>
      </c>
      <c r="G73" s="115" t="s">
        <v>252</v>
      </c>
      <c r="H73" s="183">
        <v>9.8000000000000004E-2</v>
      </c>
      <c r="I73" s="184"/>
      <c r="J73" s="188">
        <v>0.81</v>
      </c>
      <c r="K73" s="115" t="s">
        <v>252</v>
      </c>
    </row>
    <row r="74" spans="2:12" ht="14.1" customHeight="1" x14ac:dyDescent="0.2">
      <c r="B74" s="179"/>
      <c r="C74" s="115">
        <v>2012</v>
      </c>
      <c r="D74" s="211">
        <v>13171.2</v>
      </c>
      <c r="E74" s="211"/>
      <c r="F74" s="142">
        <f t="shared" si="0"/>
        <v>13171.2</v>
      </c>
      <c r="G74" s="115" t="s">
        <v>252</v>
      </c>
      <c r="H74" s="183">
        <v>9.8000000000000004E-2</v>
      </c>
      <c r="I74" s="184"/>
      <c r="J74" s="188">
        <v>0.82500000000000007</v>
      </c>
      <c r="K74" s="115" t="s">
        <v>252</v>
      </c>
    </row>
    <row r="75" spans="2:12" ht="14.1" customHeight="1" x14ac:dyDescent="0.2">
      <c r="B75" s="179"/>
      <c r="C75" s="115">
        <v>2013</v>
      </c>
      <c r="D75" s="212">
        <f>6577.2*2</f>
        <v>13154.4</v>
      </c>
      <c r="E75" s="212"/>
      <c r="F75" s="189">
        <f t="shared" si="0"/>
        <v>13154.4</v>
      </c>
      <c r="G75" s="115" t="s">
        <v>252</v>
      </c>
      <c r="H75" s="190">
        <v>9.8000000000000004E-2</v>
      </c>
      <c r="I75" s="184"/>
      <c r="J75" s="191">
        <v>0.82500000000000007</v>
      </c>
      <c r="K75" s="115" t="s">
        <v>252</v>
      </c>
      <c r="L75" s="1" t="s">
        <v>263</v>
      </c>
    </row>
    <row r="76" spans="2:12" x14ac:dyDescent="0.2">
      <c r="B76" s="66"/>
      <c r="C76" s="66"/>
      <c r="D76" s="66"/>
      <c r="E76" s="66"/>
      <c r="F76" s="66"/>
      <c r="G76" s="66"/>
      <c r="H76" s="66"/>
      <c r="I76" s="66"/>
      <c r="J76" s="66"/>
      <c r="K76" s="66"/>
    </row>
    <row r="77" spans="2:12" x14ac:dyDescent="0.2">
      <c r="B77" s="66"/>
      <c r="C77" s="66"/>
      <c r="D77" s="66"/>
      <c r="E77" s="66"/>
      <c r="F77" s="66"/>
      <c r="G77" s="66"/>
      <c r="H77" s="66"/>
      <c r="I77" s="66"/>
      <c r="J77" s="66"/>
      <c r="K77" s="66"/>
    </row>
    <row r="78" spans="2:12" x14ac:dyDescent="0.2">
      <c r="B78" s="192" t="s">
        <v>253</v>
      </c>
      <c r="C78" s="66"/>
      <c r="D78" s="66"/>
      <c r="E78" s="66"/>
      <c r="F78" s="66"/>
      <c r="G78" s="66"/>
      <c r="H78" s="66"/>
      <c r="I78" s="66"/>
      <c r="J78" s="66"/>
      <c r="K78" s="66"/>
    </row>
    <row r="79" spans="2:12" x14ac:dyDescent="0.2">
      <c r="B79" s="66"/>
      <c r="C79" s="66"/>
      <c r="D79" s="66"/>
      <c r="E79" s="66"/>
      <c r="F79" s="66"/>
      <c r="G79" s="66"/>
      <c r="H79" s="66"/>
      <c r="I79" s="66"/>
      <c r="J79" s="66"/>
      <c r="K79" s="66"/>
    </row>
    <row r="80" spans="2:12" x14ac:dyDescent="0.2">
      <c r="B80" s="66" t="s">
        <v>254</v>
      </c>
      <c r="C80" s="66"/>
      <c r="D80" s="66"/>
      <c r="E80" s="66"/>
      <c r="F80" s="66"/>
      <c r="G80" s="66"/>
      <c r="H80" s="66"/>
      <c r="I80" s="66"/>
      <c r="J80" s="66"/>
      <c r="K80" s="66"/>
    </row>
    <row r="81" spans="2:11" x14ac:dyDescent="0.2">
      <c r="B81" s="66" t="s">
        <v>255</v>
      </c>
      <c r="C81" s="66"/>
      <c r="D81" s="66"/>
      <c r="E81" s="66"/>
      <c r="F81" s="66"/>
      <c r="G81" s="66"/>
      <c r="H81" s="66"/>
      <c r="I81" s="66"/>
      <c r="J81" s="66"/>
      <c r="K81" s="66"/>
    </row>
    <row r="82" spans="2:11" x14ac:dyDescent="0.2">
      <c r="B82" s="66"/>
      <c r="C82" s="66"/>
      <c r="D82" s="66"/>
      <c r="E82" s="66"/>
      <c r="F82" s="66"/>
      <c r="G82" s="66"/>
      <c r="H82" s="66"/>
      <c r="I82" s="66"/>
      <c r="J82" s="66"/>
      <c r="K82" s="66"/>
    </row>
    <row r="83" spans="2:11" x14ac:dyDescent="0.2">
      <c r="B83" s="66" t="s">
        <v>256</v>
      </c>
      <c r="C83" s="66"/>
      <c r="D83" s="66"/>
      <c r="E83" s="66"/>
      <c r="F83" s="66"/>
      <c r="G83" s="66"/>
      <c r="H83" s="66"/>
      <c r="I83" s="66"/>
      <c r="J83" s="66"/>
      <c r="K83" s="66"/>
    </row>
    <row r="84" spans="2:11" x14ac:dyDescent="0.2">
      <c r="B84" s="66" t="s">
        <v>257</v>
      </c>
      <c r="C84" s="66"/>
      <c r="D84" s="66"/>
      <c r="E84" s="66"/>
      <c r="F84" s="66"/>
      <c r="G84" s="66"/>
      <c r="H84" s="66"/>
      <c r="I84" s="66"/>
      <c r="J84" s="66"/>
      <c r="K84" s="66"/>
    </row>
    <row r="85" spans="2:11" x14ac:dyDescent="0.2">
      <c r="B85" s="66" t="s">
        <v>258</v>
      </c>
      <c r="C85" s="66"/>
      <c r="D85" s="66"/>
      <c r="E85" s="66"/>
      <c r="F85" s="66"/>
      <c r="G85" s="66"/>
      <c r="H85" s="66"/>
      <c r="I85" s="66"/>
      <c r="J85" s="66"/>
      <c r="K85" s="66"/>
    </row>
    <row r="86" spans="2:11" x14ac:dyDescent="0.2">
      <c r="B86" s="66" t="s">
        <v>259</v>
      </c>
      <c r="C86" s="66"/>
      <c r="D86" s="66"/>
      <c r="E86" s="66"/>
      <c r="F86" s="66"/>
      <c r="G86" s="66"/>
      <c r="H86" s="66"/>
      <c r="I86" s="66"/>
      <c r="J86" s="66"/>
      <c r="K86" s="66"/>
    </row>
    <row r="87" spans="2:11" x14ac:dyDescent="0.2">
      <c r="B87" s="66"/>
      <c r="C87" s="66"/>
      <c r="D87" s="66"/>
      <c r="E87" s="66"/>
      <c r="F87" s="66"/>
      <c r="G87" s="66"/>
      <c r="H87" s="66"/>
      <c r="I87" s="66"/>
      <c r="J87" s="66"/>
      <c r="K87" s="66"/>
    </row>
    <row r="88" spans="2:11" x14ac:dyDescent="0.2">
      <c r="B88" s="66" t="s">
        <v>260</v>
      </c>
      <c r="C88" s="66"/>
      <c r="D88" s="66"/>
      <c r="E88" s="66"/>
      <c r="F88" s="66"/>
      <c r="G88" s="66"/>
      <c r="H88" s="66"/>
      <c r="I88" s="66"/>
      <c r="J88" s="66"/>
      <c r="K88" s="66"/>
    </row>
    <row r="89" spans="2:11" x14ac:dyDescent="0.2">
      <c r="B89" s="66" t="s">
        <v>261</v>
      </c>
      <c r="C89" s="66"/>
      <c r="D89" s="66"/>
      <c r="E89" s="66"/>
      <c r="F89" s="66"/>
      <c r="G89" s="66"/>
      <c r="H89" s="66"/>
      <c r="I89" s="66"/>
      <c r="J89" s="66"/>
      <c r="K89" s="66"/>
    </row>
    <row r="90" spans="2:11" x14ac:dyDescent="0.2">
      <c r="B90" s="52"/>
      <c r="C90" s="66"/>
      <c r="D90" s="66"/>
      <c r="E90" s="66"/>
      <c r="F90" s="66"/>
      <c r="G90" s="66"/>
      <c r="H90" s="66"/>
      <c r="I90" s="66"/>
      <c r="J90" s="66"/>
      <c r="K90" s="66"/>
    </row>
    <row r="177" spans="2:17" hidden="1" x14ac:dyDescent="0.2"/>
    <row r="178" spans="2:17" ht="15.75" hidden="1" x14ac:dyDescent="0.2">
      <c r="B178" s="18" t="s">
        <v>53</v>
      </c>
      <c r="C178" s="124"/>
      <c r="D178" s="124"/>
      <c r="E178" s="19"/>
      <c r="F178" s="19"/>
      <c r="G178" s="19"/>
      <c r="H178" s="19"/>
      <c r="I178" s="19"/>
      <c r="J178" s="19"/>
      <c r="K178" s="19"/>
      <c r="L178" s="20"/>
      <c r="M178" s="24"/>
      <c r="N178" s="24"/>
      <c r="O178" s="24"/>
      <c r="P178" s="24"/>
      <c r="Q178" s="24"/>
    </row>
    <row r="179" spans="2:17" hidden="1" x14ac:dyDescent="0.2">
      <c r="B179" s="125"/>
      <c r="C179" s="126"/>
      <c r="D179" s="126"/>
      <c r="E179" s="22"/>
      <c r="F179" s="22"/>
      <c r="G179" s="22"/>
      <c r="H179" s="22"/>
      <c r="I179" s="22"/>
      <c r="J179" s="22"/>
      <c r="K179" s="22"/>
      <c r="L179" s="23"/>
      <c r="M179" s="24"/>
      <c r="N179" s="24"/>
      <c r="O179" s="24"/>
      <c r="P179" s="24"/>
      <c r="Q179" s="24"/>
    </row>
    <row r="180" spans="2:17" hidden="1" x14ac:dyDescent="0.2">
      <c r="B180" s="21" t="s">
        <v>54</v>
      </c>
      <c r="C180" s="39"/>
      <c r="D180" s="39"/>
      <c r="E180" s="24" t="s">
        <v>159</v>
      </c>
      <c r="F180" s="24"/>
      <c r="G180" s="24"/>
      <c r="H180" s="24"/>
      <c r="I180" s="24"/>
      <c r="J180" s="24"/>
      <c r="K180" s="24"/>
      <c r="L180" s="53"/>
      <c r="M180" s="24"/>
      <c r="N180" s="24"/>
      <c r="O180" s="24"/>
      <c r="P180" s="24"/>
      <c r="Q180" s="24"/>
    </row>
    <row r="181" spans="2:17" hidden="1" x14ac:dyDescent="0.2">
      <c r="B181" s="125"/>
      <c r="C181" s="22"/>
      <c r="D181" s="22"/>
      <c r="E181" s="24" t="s">
        <v>262</v>
      </c>
      <c r="F181" s="24"/>
      <c r="G181" s="24"/>
      <c r="H181" s="24"/>
      <c r="I181" s="24"/>
      <c r="J181" s="24"/>
      <c r="K181" s="24"/>
      <c r="L181" s="53"/>
      <c r="M181" s="24"/>
      <c r="N181" s="24"/>
      <c r="O181" s="24"/>
      <c r="P181" s="24"/>
      <c r="Q181" s="24"/>
    </row>
    <row r="182" spans="2:17" hidden="1" x14ac:dyDescent="0.2">
      <c r="B182" s="125"/>
      <c r="C182" s="22"/>
      <c r="D182" s="22"/>
      <c r="E182" s="22"/>
      <c r="F182" s="22"/>
      <c r="G182" s="22"/>
      <c r="H182" s="22"/>
      <c r="I182" s="22"/>
      <c r="J182" s="22"/>
      <c r="K182" s="22"/>
      <c r="L182" s="23"/>
      <c r="M182" s="24"/>
      <c r="N182" s="24"/>
      <c r="O182" s="24"/>
      <c r="P182" s="24"/>
      <c r="Q182" s="24"/>
    </row>
    <row r="183" spans="2:17" hidden="1" x14ac:dyDescent="0.2">
      <c r="B183" s="25" t="s">
        <v>164</v>
      </c>
      <c r="C183" s="27"/>
      <c r="D183" s="27"/>
      <c r="E183" s="57" t="s">
        <v>165</v>
      </c>
      <c r="F183" s="57"/>
      <c r="G183" s="57"/>
      <c r="H183" s="57"/>
      <c r="I183" s="57"/>
      <c r="J183" s="57"/>
      <c r="K183" s="57"/>
      <c r="L183" s="58"/>
      <c r="M183" s="24"/>
      <c r="N183" s="24"/>
      <c r="O183" s="24"/>
      <c r="P183" s="24"/>
      <c r="Q183" s="24"/>
    </row>
    <row r="65536" hidden="1" x14ac:dyDescent="0.2"/>
  </sheetData>
  <sheetProtection sheet="1" objects="1" scenarios="1" selectLockedCells="1" selectUnlockedCells="1"/>
  <mergeCells count="73">
    <mergeCell ref="D68:E68"/>
    <mergeCell ref="D75:E75"/>
    <mergeCell ref="D69:E69"/>
    <mergeCell ref="D70:E70"/>
    <mergeCell ref="D71:E71"/>
    <mergeCell ref="D72:E72"/>
    <mergeCell ref="D73:E73"/>
    <mergeCell ref="D74:E74"/>
    <mergeCell ref="D63:E63"/>
    <mergeCell ref="D64:E64"/>
    <mergeCell ref="D65:E65"/>
    <mergeCell ref="D66:E66"/>
    <mergeCell ref="D67:E67"/>
    <mergeCell ref="D58:E58"/>
    <mergeCell ref="D59:E59"/>
    <mergeCell ref="D60:E60"/>
    <mergeCell ref="D61:E61"/>
    <mergeCell ref="D62:E62"/>
    <mergeCell ref="D53:E53"/>
    <mergeCell ref="D54:E54"/>
    <mergeCell ref="D55:E55"/>
    <mergeCell ref="D56:E56"/>
    <mergeCell ref="D57:E57"/>
    <mergeCell ref="D48:E48"/>
    <mergeCell ref="D49:E49"/>
    <mergeCell ref="D50:E50"/>
    <mergeCell ref="D51:E51"/>
    <mergeCell ref="D52:E52"/>
    <mergeCell ref="D43:E43"/>
    <mergeCell ref="D44:E44"/>
    <mergeCell ref="D45:E45"/>
    <mergeCell ref="D46:E46"/>
    <mergeCell ref="D47:E47"/>
    <mergeCell ref="D38:E38"/>
    <mergeCell ref="D39:E39"/>
    <mergeCell ref="D40:E40"/>
    <mergeCell ref="D41:E41"/>
    <mergeCell ref="D42:E42"/>
    <mergeCell ref="D33:E33"/>
    <mergeCell ref="D34:E34"/>
    <mergeCell ref="D35:E35"/>
    <mergeCell ref="D36:E36"/>
    <mergeCell ref="D37:E37"/>
    <mergeCell ref="D28:E28"/>
    <mergeCell ref="D29:E29"/>
    <mergeCell ref="D30:E30"/>
    <mergeCell ref="D31:E31"/>
    <mergeCell ref="D32:E32"/>
    <mergeCell ref="D23:E23"/>
    <mergeCell ref="D24:E24"/>
    <mergeCell ref="D25:E25"/>
    <mergeCell ref="D26:E26"/>
    <mergeCell ref="D27:E27"/>
    <mergeCell ref="D18:E18"/>
    <mergeCell ref="D19:E19"/>
    <mergeCell ref="D20:E20"/>
    <mergeCell ref="D21:E21"/>
    <mergeCell ref="D22:E22"/>
    <mergeCell ref="D13:E13"/>
    <mergeCell ref="D14:E14"/>
    <mergeCell ref="D15:E15"/>
    <mergeCell ref="D16:E16"/>
    <mergeCell ref="D17:E17"/>
    <mergeCell ref="D8:E8"/>
    <mergeCell ref="D9:E9"/>
    <mergeCell ref="D10:E10"/>
    <mergeCell ref="D11:E11"/>
    <mergeCell ref="D12:E12"/>
    <mergeCell ref="B4:K4"/>
    <mergeCell ref="D5:E5"/>
    <mergeCell ref="D6:F7"/>
    <mergeCell ref="H6:H7"/>
    <mergeCell ref="J6:J7"/>
  </mergeCells>
  <pageMargins left="0.86250000000000004" right="0.39374999999999999" top="0.39374999999999999" bottom="0.39374999999999999" header="0.51180555555555551" footer="0.51180555555555551"/>
  <pageSetup paperSize="9" orientation="portrait" useFirstPageNumber="1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6"/>
  <sheetViews>
    <sheetView workbookViewId="0">
      <selection activeCell="D3" sqref="D3"/>
    </sheetView>
  </sheetViews>
  <sheetFormatPr defaultColWidth="11.5703125" defaultRowHeight="12.75" zeroHeight="1" x14ac:dyDescent="0.2"/>
  <cols>
    <col min="1" max="1" width="2.5703125" customWidth="1"/>
    <col min="2" max="2" width="32.140625" customWidth="1"/>
    <col min="3" max="3" width="2.5703125" customWidth="1"/>
    <col min="4" max="4" width="71.5703125" customWidth="1"/>
    <col min="5" max="5" width="2.5703125" customWidth="1"/>
  </cols>
  <sheetData>
    <row r="1" spans="2:6" s="1" customFormat="1" ht="14.1" customHeight="1" x14ac:dyDescent="0.2">
      <c r="E1" s="29"/>
    </row>
    <row r="2" spans="2:6" s="1" customFormat="1" ht="15.75" x14ac:dyDescent="0.2">
      <c r="B2" s="30" t="s">
        <v>56</v>
      </c>
      <c r="C2" s="31"/>
      <c r="D2" s="32"/>
      <c r="E2" s="33"/>
      <c r="F2" s="34"/>
    </row>
    <row r="3" spans="2:6" s="1" customFormat="1" x14ac:dyDescent="0.2">
      <c r="B3" s="35" t="s">
        <v>57</v>
      </c>
      <c r="C3" s="22"/>
      <c r="D3" s="36"/>
      <c r="E3" s="33"/>
      <c r="F3" s="34"/>
    </row>
    <row r="4" spans="2:6" s="1" customFormat="1" x14ac:dyDescent="0.2">
      <c r="B4" s="35" t="s">
        <v>58</v>
      </c>
      <c r="C4" s="22"/>
      <c r="D4" s="36"/>
      <c r="E4" s="37"/>
    </row>
    <row r="5" spans="2:6" s="1" customFormat="1" x14ac:dyDescent="0.2">
      <c r="B5" s="38"/>
      <c r="C5" s="39"/>
      <c r="D5" s="40"/>
      <c r="E5" s="33"/>
      <c r="F5" s="34"/>
    </row>
    <row r="6" spans="2:6" s="1" customFormat="1" x14ac:dyDescent="0.2">
      <c r="B6" s="41" t="s">
        <v>59</v>
      </c>
      <c r="C6" s="42"/>
      <c r="D6" s="43"/>
      <c r="E6" s="33"/>
      <c r="F6" s="34"/>
    </row>
    <row r="7" spans="2:6" s="1" customFormat="1" x14ac:dyDescent="0.2">
      <c r="B7" s="41"/>
      <c r="C7" s="42"/>
      <c r="D7" s="43"/>
      <c r="E7" s="33"/>
      <c r="F7" s="34"/>
    </row>
    <row r="8" spans="2:6" s="1" customFormat="1" x14ac:dyDescent="0.2">
      <c r="B8" s="35" t="s">
        <v>60</v>
      </c>
      <c r="C8" s="39"/>
      <c r="D8" s="43"/>
      <c r="E8" s="33"/>
      <c r="F8" s="34"/>
    </row>
    <row r="9" spans="2:6" s="1" customFormat="1" x14ac:dyDescent="0.2">
      <c r="B9" s="35"/>
      <c r="C9" s="39"/>
      <c r="D9" s="43"/>
      <c r="E9" s="33"/>
      <c r="F9" s="34"/>
    </row>
    <row r="10" spans="2:6" s="1" customFormat="1" x14ac:dyDescent="0.2">
      <c r="B10" s="35" t="s">
        <v>61</v>
      </c>
      <c r="C10" s="39"/>
      <c r="D10" s="43"/>
      <c r="E10" s="33"/>
      <c r="F10" s="34"/>
    </row>
    <row r="11" spans="2:6" s="1" customFormat="1" x14ac:dyDescent="0.2">
      <c r="B11" s="35" t="s">
        <v>62</v>
      </c>
      <c r="C11" s="39"/>
      <c r="D11" s="43"/>
      <c r="E11" s="33"/>
      <c r="F11" s="34"/>
    </row>
    <row r="12" spans="2:6" s="1" customFormat="1" x14ac:dyDescent="0.2">
      <c r="B12" s="35"/>
      <c r="C12" s="39"/>
      <c r="D12" s="43"/>
      <c r="E12" s="33"/>
      <c r="F12" s="34"/>
    </row>
    <row r="13" spans="2:6" s="1" customFormat="1" x14ac:dyDescent="0.2">
      <c r="B13" s="35" t="s">
        <v>63</v>
      </c>
      <c r="C13" s="39"/>
      <c r="D13" s="43"/>
      <c r="E13" s="33"/>
      <c r="F13" s="34"/>
    </row>
    <row r="14" spans="2:6" s="1" customFormat="1" x14ac:dyDescent="0.2">
      <c r="B14" s="35" t="s">
        <v>64</v>
      </c>
      <c r="C14" s="39"/>
      <c r="D14" s="43"/>
      <c r="E14" s="33"/>
      <c r="F14" s="34"/>
    </row>
    <row r="15" spans="2:6" s="1" customFormat="1" x14ac:dyDescent="0.2">
      <c r="B15" s="35"/>
      <c r="C15" s="39"/>
      <c r="D15" s="43"/>
      <c r="E15" s="33"/>
      <c r="F15" s="34"/>
    </row>
    <row r="16" spans="2:6" s="1" customFormat="1" x14ac:dyDescent="0.2">
      <c r="B16" s="44"/>
      <c r="C16" s="45"/>
      <c r="D16" s="46"/>
      <c r="E16" s="33"/>
      <c r="F16" s="34"/>
    </row>
    <row r="17" s="1" customFormat="1" ht="12.95" customHeight="1" x14ac:dyDescent="0.2"/>
    <row r="18" s="1" customFormat="1" ht="12.95" customHeight="1" x14ac:dyDescent="0.2"/>
    <row r="19" s="1" customFormat="1" ht="12.95" customHeight="1" x14ac:dyDescent="0.2"/>
    <row r="20" s="1" customFormat="1" ht="12.95" customHeight="1" x14ac:dyDescent="0.2"/>
    <row r="21" s="1" customFormat="1" ht="12.95" customHeight="1" x14ac:dyDescent="0.2"/>
    <row r="22" s="1" customFormat="1" ht="12.95" customHeight="1" x14ac:dyDescent="0.2"/>
    <row r="23" s="1" customFormat="1" ht="12.95" customHeight="1" x14ac:dyDescent="0.2"/>
    <row r="24" s="1" customFormat="1" ht="12.95" customHeight="1" x14ac:dyDescent="0.2"/>
    <row r="25" s="1" customFormat="1" ht="12.95" customHeight="1" x14ac:dyDescent="0.2"/>
    <row r="26" s="1" customFormat="1" ht="12.95" customHeight="1" x14ac:dyDescent="0.2"/>
    <row r="27" s="1" customFormat="1" ht="12.95" customHeight="1" x14ac:dyDescent="0.2"/>
    <row r="28" s="1" customFormat="1" ht="12.95" customHeight="1" x14ac:dyDescent="0.2"/>
    <row r="29" s="1" customFormat="1" ht="12.95" customHeight="1" x14ac:dyDescent="0.2"/>
    <row r="30" s="1" customFormat="1" ht="12.95" customHeight="1" x14ac:dyDescent="0.2"/>
    <row r="31" s="1" customFormat="1" ht="12.95" customHeight="1" x14ac:dyDescent="0.2"/>
    <row r="32" s="1" customFormat="1" ht="12.95" customHeight="1" x14ac:dyDescent="0.2"/>
    <row r="33" s="1" customFormat="1" ht="12.95" customHeight="1" x14ac:dyDescent="0.2"/>
    <row r="34" s="1" customFormat="1" ht="12.95" customHeight="1" x14ac:dyDescent="0.2"/>
    <row r="35" s="1" customFormat="1" ht="12.95" customHeight="1" x14ac:dyDescent="0.2"/>
    <row r="36" s="1" customFormat="1" ht="12.95" customHeight="1" x14ac:dyDescent="0.2"/>
    <row r="37" s="1" customFormat="1" ht="12.95" customHeight="1" x14ac:dyDescent="0.2"/>
    <row r="38" s="1" customFormat="1" ht="12.95" customHeight="1" x14ac:dyDescent="0.2"/>
    <row r="39" s="1" customFormat="1" ht="12.95" customHeight="1" x14ac:dyDescent="0.2"/>
    <row r="40" s="1" customFormat="1" ht="12.95" customHeight="1" x14ac:dyDescent="0.2"/>
    <row r="41" s="1" customFormat="1" ht="12.95" customHeight="1" x14ac:dyDescent="0.2"/>
    <row r="42" s="1" customFormat="1" ht="12.95" customHeight="1" x14ac:dyDescent="0.2"/>
    <row r="43" s="1" customFormat="1" ht="12.95" customHeight="1" x14ac:dyDescent="0.2"/>
    <row r="44" s="1" customFormat="1" ht="12.95" customHeight="1" x14ac:dyDescent="0.2"/>
    <row r="45" s="1" customFormat="1" ht="12.95" customHeight="1" x14ac:dyDescent="0.2"/>
    <row r="46" s="1" customFormat="1" ht="12.95" customHeight="1" x14ac:dyDescent="0.2"/>
    <row r="47" s="1" customFormat="1" ht="12.95" customHeight="1" x14ac:dyDescent="0.2"/>
    <row r="48" s="1" customFormat="1" ht="12.95" customHeight="1" x14ac:dyDescent="0.2"/>
    <row r="49" s="1" customFormat="1" ht="12.95" customHeight="1" x14ac:dyDescent="0.2"/>
    <row r="50" s="1" customFormat="1" ht="12.95" customHeight="1" x14ac:dyDescent="0.2"/>
    <row r="51" s="1" customFormat="1" ht="12.95" customHeight="1" x14ac:dyDescent="0.2"/>
    <row r="52" s="1" customFormat="1" ht="12.95" customHeight="1" x14ac:dyDescent="0.2"/>
    <row r="53" s="1" customFormat="1" ht="12.95" customHeight="1" x14ac:dyDescent="0.2"/>
    <row r="54" s="1" customFormat="1" ht="12.95" customHeight="1" x14ac:dyDescent="0.2"/>
    <row r="55" s="1" customFormat="1" ht="12.95" customHeight="1" x14ac:dyDescent="0.2"/>
    <row r="56" s="1" customFormat="1" ht="12.95" customHeight="1" x14ac:dyDescent="0.2"/>
    <row r="57" s="1" customFormat="1" ht="12.95" customHeight="1" x14ac:dyDescent="0.2"/>
    <row r="58" s="1" customFormat="1" ht="12.95" customHeight="1" x14ac:dyDescent="0.2"/>
    <row r="59" s="1" customFormat="1" ht="12.95" customHeight="1" x14ac:dyDescent="0.2"/>
    <row r="60" s="1" customFormat="1" ht="12.95" customHeight="1" x14ac:dyDescent="0.2"/>
    <row r="61" s="1" customFormat="1" ht="12.95" customHeight="1" x14ac:dyDescent="0.2"/>
    <row r="62" s="1" customFormat="1" ht="12.95" customHeight="1" x14ac:dyDescent="0.2"/>
    <row r="63" s="1" customFormat="1" ht="12.95" customHeight="1" x14ac:dyDescent="0.2"/>
    <row r="64" s="1" customFormat="1" ht="12.95" customHeight="1" x14ac:dyDescent="0.2"/>
    <row r="65" s="1" customFormat="1" ht="12.95" customHeight="1" x14ac:dyDescent="0.2"/>
    <row r="66" s="1" customFormat="1" ht="12.95" customHeight="1" x14ac:dyDescent="0.2"/>
    <row r="67" s="1" customFormat="1" ht="12.95" customHeight="1" x14ac:dyDescent="0.2"/>
    <row r="68" s="1" customFormat="1" ht="12.95" customHeight="1" x14ac:dyDescent="0.2"/>
    <row r="69" s="1" customFormat="1" ht="12.95" customHeight="1" x14ac:dyDescent="0.2"/>
    <row r="70" s="1" customFormat="1" ht="12.95" customHeight="1" x14ac:dyDescent="0.2"/>
    <row r="71" s="1" customFormat="1" ht="12.95" customHeight="1" x14ac:dyDescent="0.2"/>
    <row r="72" s="1" customFormat="1" ht="12.95" customHeight="1" x14ac:dyDescent="0.2"/>
    <row r="73" s="1" customFormat="1" ht="12.95" customHeight="1" x14ac:dyDescent="0.2"/>
    <row r="74" s="1" customFormat="1" ht="12.95" customHeight="1" x14ac:dyDescent="0.2"/>
    <row r="75" s="1" customFormat="1" ht="12.95" customHeight="1" x14ac:dyDescent="0.2"/>
    <row r="76" s="1" customFormat="1" ht="12.95" customHeight="1" x14ac:dyDescent="0.2"/>
    <row r="77" s="1" customFormat="1" ht="12.95" customHeight="1" x14ac:dyDescent="0.2"/>
    <row r="78" s="1" customFormat="1" ht="12.95" customHeight="1" x14ac:dyDescent="0.2"/>
    <row r="79" s="1" customFormat="1" ht="12.95" customHeight="1" x14ac:dyDescent="0.2"/>
    <row r="80" s="1" customFormat="1" ht="12.95" customHeight="1" x14ac:dyDescent="0.2"/>
    <row r="81" s="1" customFormat="1" ht="12.95" customHeight="1" x14ac:dyDescent="0.2"/>
    <row r="82" s="1" customFormat="1" ht="12.95" customHeight="1" x14ac:dyDescent="0.2"/>
    <row r="83" s="1" customFormat="1" ht="12.95" customHeight="1" x14ac:dyDescent="0.2"/>
    <row r="84" s="1" customFormat="1" ht="12.95" customHeight="1" x14ac:dyDescent="0.2"/>
    <row r="85" s="1" customFormat="1" ht="12.95" customHeight="1" x14ac:dyDescent="0.2"/>
    <row r="86" s="1" customFormat="1" ht="12.95" customHeight="1" x14ac:dyDescent="0.2"/>
    <row r="87" s="1" customFormat="1" ht="12.95" customHeight="1" x14ac:dyDescent="0.2"/>
    <row r="88" s="1" customFormat="1" ht="12.95" customHeight="1" x14ac:dyDescent="0.2"/>
    <row r="89" s="1" customFormat="1" ht="12.95" customHeight="1" x14ac:dyDescent="0.2"/>
    <row r="90" s="1" customFormat="1" ht="12.95" customHeight="1" x14ac:dyDescent="0.2"/>
    <row r="91" s="1" customFormat="1" ht="12.95" customHeight="1" x14ac:dyDescent="0.2"/>
    <row r="92" s="1" customFormat="1" ht="12.95" customHeight="1" x14ac:dyDescent="0.2"/>
    <row r="93" s="1" customFormat="1" ht="12.95" customHeight="1" x14ac:dyDescent="0.2"/>
    <row r="94" s="1" customFormat="1" ht="12.95" customHeight="1" x14ac:dyDescent="0.2"/>
    <row r="95" s="1" customFormat="1" ht="12.95" customHeight="1" x14ac:dyDescent="0.2"/>
    <row r="96" s="1" customFormat="1" ht="12.95" customHeight="1" x14ac:dyDescent="0.2"/>
    <row r="97" s="1" customFormat="1" ht="12.95" customHeight="1" x14ac:dyDescent="0.2"/>
    <row r="98" s="1" customFormat="1" ht="12.95" customHeight="1" x14ac:dyDescent="0.2"/>
    <row r="99" s="1" customFormat="1" ht="12.95" customHeight="1" x14ac:dyDescent="0.2"/>
    <row r="100" s="1" customFormat="1" ht="12.95" customHeight="1" x14ac:dyDescent="0.2"/>
    <row r="101" s="1" customFormat="1" ht="12.95" customHeight="1" x14ac:dyDescent="0.2"/>
    <row r="102" s="1" customFormat="1" ht="12.95" customHeight="1" x14ac:dyDescent="0.2"/>
    <row r="103" s="1" customFormat="1" ht="12.95" customHeight="1" x14ac:dyDescent="0.2"/>
    <row r="104" s="1" customFormat="1" ht="12.95" customHeight="1" x14ac:dyDescent="0.2"/>
    <row r="105" s="1" customFormat="1" ht="12.95" customHeight="1" x14ac:dyDescent="0.2"/>
    <row r="106" s="1" customFormat="1" ht="12.95" customHeight="1" x14ac:dyDescent="0.2"/>
    <row r="107" s="1" customFormat="1" ht="12.95" customHeight="1" x14ac:dyDescent="0.2"/>
    <row r="108" s="1" customFormat="1" ht="12.95" customHeight="1" x14ac:dyDescent="0.2"/>
    <row r="109" s="1" customFormat="1" ht="12.95" customHeight="1" x14ac:dyDescent="0.2"/>
    <row r="110" s="1" customFormat="1" ht="12.95" customHeight="1" x14ac:dyDescent="0.2"/>
    <row r="111" s="1" customFormat="1" ht="12.95" customHeight="1" x14ac:dyDescent="0.2"/>
    <row r="112" s="1" customFormat="1" ht="12.95" customHeight="1" x14ac:dyDescent="0.2"/>
    <row r="113" s="1" customFormat="1" ht="12.95" customHeight="1" x14ac:dyDescent="0.2"/>
    <row r="114" s="1" customFormat="1" ht="12.95" customHeight="1" x14ac:dyDescent="0.2"/>
    <row r="115" s="1" customFormat="1" ht="12.95" customHeight="1" x14ac:dyDescent="0.2"/>
    <row r="116" s="1" customFormat="1" ht="12.95" customHeight="1" x14ac:dyDescent="0.2"/>
    <row r="117" s="1" customFormat="1" ht="12.95" customHeight="1" x14ac:dyDescent="0.2"/>
    <row r="118" s="1" customFormat="1" ht="12.95" customHeight="1" x14ac:dyDescent="0.2"/>
    <row r="119" s="1" customFormat="1" ht="12.95" customHeight="1" x14ac:dyDescent="0.2"/>
    <row r="120" s="1" customFormat="1" ht="12.95" customHeight="1" x14ac:dyDescent="0.2"/>
    <row r="121" s="1" customFormat="1" ht="12.95" customHeight="1" x14ac:dyDescent="0.2"/>
    <row r="122" s="1" customFormat="1" ht="12.95" customHeight="1" x14ac:dyDescent="0.2"/>
    <row r="123" s="1" customFormat="1" ht="12.95" customHeight="1" x14ac:dyDescent="0.2"/>
    <row r="124" s="1" customFormat="1" ht="12.95" customHeight="1" x14ac:dyDescent="0.2"/>
    <row r="125" s="1" customFormat="1" ht="12.95" customHeight="1" x14ac:dyDescent="0.2"/>
    <row r="126" s="1" customFormat="1" ht="12.95" customHeight="1" x14ac:dyDescent="0.2"/>
    <row r="127" s="1" customFormat="1" ht="12.95" customHeight="1" x14ac:dyDescent="0.2"/>
    <row r="128" s="1" customFormat="1" ht="12.95" customHeight="1" x14ac:dyDescent="0.2"/>
    <row r="129" s="1" customFormat="1" ht="12.95" customHeight="1" x14ac:dyDescent="0.2"/>
    <row r="130" s="1" customFormat="1" ht="12.95" customHeight="1" x14ac:dyDescent="0.2"/>
    <row r="131" s="1" customFormat="1" ht="12.95" customHeight="1" x14ac:dyDescent="0.2"/>
    <row r="132" s="1" customFormat="1" ht="12.95" customHeight="1" x14ac:dyDescent="0.2"/>
    <row r="133" s="1" customFormat="1" ht="12.95" customHeight="1" x14ac:dyDescent="0.2"/>
    <row r="134" s="1" customFormat="1" ht="12.95" customHeight="1" x14ac:dyDescent="0.2"/>
    <row r="135" s="1" customFormat="1" ht="12.95" customHeight="1" x14ac:dyDescent="0.2"/>
    <row r="136" s="1" customFormat="1" ht="12.95" customHeight="1" x14ac:dyDescent="0.2"/>
    <row r="137" s="1" customFormat="1" ht="12.95" customHeight="1" x14ac:dyDescent="0.2"/>
    <row r="138" s="1" customFormat="1" ht="12.95" customHeight="1" x14ac:dyDescent="0.2"/>
    <row r="139" s="1" customFormat="1" ht="12.95" customHeight="1" x14ac:dyDescent="0.2"/>
    <row r="140" s="1" customFormat="1" ht="12.95" customHeight="1" x14ac:dyDescent="0.2"/>
    <row r="141" s="1" customFormat="1" ht="12.95" customHeight="1" x14ac:dyDescent="0.2"/>
    <row r="142" s="1" customFormat="1" ht="12.95" customHeight="1" x14ac:dyDescent="0.2"/>
    <row r="143" s="1" customFormat="1" ht="12.95" customHeight="1" x14ac:dyDescent="0.2"/>
    <row r="144" s="1" customFormat="1" ht="12.95" customHeight="1" x14ac:dyDescent="0.2"/>
    <row r="145" s="1" customFormat="1" ht="12.95" customHeight="1" x14ac:dyDescent="0.2"/>
    <row r="146" s="1" customFormat="1" ht="12.95" customHeight="1" x14ac:dyDescent="0.2"/>
    <row r="147" s="1" customFormat="1" ht="12.95" customHeight="1" x14ac:dyDescent="0.2"/>
    <row r="148" s="1" customFormat="1" ht="12.95" customHeight="1" x14ac:dyDescent="0.2"/>
    <row r="149" s="1" customFormat="1" ht="12.95" customHeight="1" x14ac:dyDescent="0.2"/>
    <row r="150" s="1" customFormat="1" ht="12.95" customHeight="1" x14ac:dyDescent="0.2"/>
    <row r="151" s="1" customFormat="1" ht="12.95" customHeight="1" x14ac:dyDescent="0.2"/>
    <row r="152" s="1" customFormat="1" ht="12.95" customHeight="1" x14ac:dyDescent="0.2"/>
    <row r="153" s="1" customFormat="1" ht="12.95" customHeight="1" x14ac:dyDescent="0.2"/>
    <row r="154" s="1" customFormat="1" ht="12.95" customHeight="1" x14ac:dyDescent="0.2"/>
    <row r="155" s="1" customFormat="1" ht="12.95" customHeight="1" x14ac:dyDescent="0.2"/>
    <row r="156" s="1" customFormat="1" ht="12.95" customHeight="1" x14ac:dyDescent="0.2"/>
    <row r="157" s="1" customFormat="1" ht="12.95" customHeight="1" x14ac:dyDescent="0.2"/>
    <row r="158" s="1" customFormat="1" ht="12.95" customHeight="1" x14ac:dyDescent="0.2"/>
    <row r="159" s="1" customFormat="1" ht="12.95" customHeight="1" x14ac:dyDescent="0.2"/>
    <row r="160" s="1" customFormat="1" ht="12.95" customHeight="1" x14ac:dyDescent="0.2"/>
    <row r="161" s="1" customFormat="1" ht="12.95" customHeight="1" x14ac:dyDescent="0.2"/>
    <row r="162" s="1" customFormat="1" ht="12.95" customHeight="1" x14ac:dyDescent="0.2"/>
    <row r="163" s="1" customFormat="1" ht="12.95" customHeight="1" x14ac:dyDescent="0.2"/>
    <row r="164" s="1" customFormat="1" ht="12.95" customHeight="1" x14ac:dyDescent="0.2"/>
    <row r="165" s="1" customFormat="1" ht="12.95" customHeight="1" x14ac:dyDescent="0.2"/>
    <row r="166" s="1" customFormat="1" ht="12.95" customHeight="1" x14ac:dyDescent="0.2"/>
    <row r="167" s="1" customFormat="1" ht="12.95" customHeight="1" x14ac:dyDescent="0.2"/>
    <row r="168" s="1" customFormat="1" ht="12.95" customHeight="1" x14ac:dyDescent="0.2"/>
    <row r="169" s="1" customFormat="1" ht="12.95" customHeight="1" x14ac:dyDescent="0.2"/>
    <row r="170" s="1" customFormat="1" ht="12.95" customHeight="1" x14ac:dyDescent="0.2"/>
    <row r="171" s="1" customFormat="1" ht="12.95" customHeight="1" x14ac:dyDescent="0.2"/>
    <row r="172" s="1" customFormat="1" ht="12.95" customHeight="1" x14ac:dyDescent="0.2"/>
    <row r="173" s="1" customFormat="1" ht="12.95" customHeight="1" x14ac:dyDescent="0.2"/>
    <row r="174" s="1" customFormat="1" ht="12.95" customHeight="1" x14ac:dyDescent="0.2"/>
    <row r="175" s="1" customFormat="1" ht="12.95" customHeight="1" x14ac:dyDescent="0.2"/>
    <row r="176" s="1" customFormat="1" ht="12.95" customHeight="1" x14ac:dyDescent="0.2"/>
    <row r="177" s="1" customFormat="1" ht="12.95" customHeight="1" x14ac:dyDescent="0.2"/>
    <row r="178" s="1" customFormat="1" ht="12.95" customHeight="1" x14ac:dyDescent="0.2"/>
    <row r="179" s="1" customFormat="1" ht="12.95" customHeight="1" x14ac:dyDescent="0.2"/>
    <row r="180" s="1" customFormat="1" ht="12.95" customHeight="1" x14ac:dyDescent="0.2"/>
    <row r="181" s="1" customFormat="1" ht="12.95" customHeight="1" x14ac:dyDescent="0.2"/>
    <row r="182" s="1" customFormat="1" ht="12.95" customHeight="1" x14ac:dyDescent="0.2"/>
    <row r="183" s="1" customFormat="1" ht="12.95" customHeight="1" x14ac:dyDescent="0.2"/>
    <row r="184" s="1" customFormat="1" ht="12.95" customHeight="1" x14ac:dyDescent="0.2"/>
    <row r="185" s="1" customFormat="1" ht="12.95" customHeight="1" x14ac:dyDescent="0.2"/>
    <row r="186" s="1" customFormat="1" ht="12.95" customHeight="1" x14ac:dyDescent="0.2"/>
    <row r="187" s="1" customFormat="1" ht="12.95" customHeight="1" x14ac:dyDescent="0.2"/>
    <row r="188" s="1" customFormat="1" ht="12.95" customHeight="1" x14ac:dyDescent="0.2"/>
    <row r="189" s="1" customFormat="1" ht="12.95" customHeight="1" x14ac:dyDescent="0.2"/>
    <row r="190" s="1" customFormat="1" ht="12.95" customHeight="1" x14ac:dyDescent="0.2"/>
    <row r="191" s="1" customFormat="1" ht="12.95" customHeight="1" x14ac:dyDescent="0.2"/>
    <row r="192" s="1" customFormat="1" ht="12.95" customHeight="1" x14ac:dyDescent="0.2"/>
    <row r="193" spans="2:9" s="1" customFormat="1" ht="12.95" customHeight="1" x14ac:dyDescent="0.2"/>
    <row r="194" spans="2:9" s="1" customFormat="1" ht="12.95" customHeight="1" x14ac:dyDescent="0.2"/>
    <row r="195" spans="2:9" s="1" customFormat="1" ht="12.95" customHeight="1" x14ac:dyDescent="0.2"/>
    <row r="196" spans="2:9" s="1" customFormat="1" ht="12.95" customHeight="1" x14ac:dyDescent="0.2"/>
    <row r="197" spans="2:9" s="1" customFormat="1" ht="12.95" customHeight="1" x14ac:dyDescent="0.2"/>
    <row r="198" spans="2:9" s="1" customFormat="1" ht="12.95" customHeight="1" x14ac:dyDescent="0.2"/>
    <row r="199" spans="2:9" s="1" customFormat="1" ht="12.75" hidden="1" customHeight="1" x14ac:dyDescent="0.2"/>
    <row r="200" spans="2:9" s="1" customFormat="1" ht="15.4" hidden="1" customHeight="1" x14ac:dyDescent="0.2">
      <c r="B200" s="47" t="s">
        <v>65</v>
      </c>
      <c r="C200" s="48"/>
      <c r="D200" s="19"/>
      <c r="E200" s="19"/>
      <c r="F200" s="19"/>
      <c r="G200" s="20"/>
      <c r="H200" s="49"/>
      <c r="I200" s="49"/>
    </row>
    <row r="201" spans="2:9" s="1" customFormat="1" hidden="1" x14ac:dyDescent="0.2">
      <c r="B201" s="35"/>
      <c r="C201" s="22"/>
      <c r="D201" s="50"/>
      <c r="E201" s="50"/>
      <c r="F201" s="50"/>
      <c r="G201" s="23"/>
      <c r="H201" s="11"/>
      <c r="I201" s="49"/>
    </row>
    <row r="202" spans="2:9" s="1" customFormat="1" hidden="1" x14ac:dyDescent="0.2">
      <c r="B202" s="21" t="s">
        <v>66</v>
      </c>
      <c r="C202" s="51"/>
      <c r="D202" s="37" t="s">
        <v>67</v>
      </c>
      <c r="E202" s="52"/>
      <c r="F202" s="52"/>
      <c r="G202" s="53"/>
      <c r="H202" s="11"/>
      <c r="I202" s="49"/>
    </row>
    <row r="203" spans="2:9" s="1" customFormat="1" hidden="1" x14ac:dyDescent="0.2">
      <c r="B203" s="21" t="s">
        <v>68</v>
      </c>
      <c r="C203" s="51"/>
      <c r="D203" s="37" t="s">
        <v>69</v>
      </c>
      <c r="E203" s="52"/>
      <c r="F203" s="52"/>
      <c r="G203" s="53"/>
      <c r="H203" s="11"/>
      <c r="I203" s="49"/>
    </row>
    <row r="204" spans="2:9" s="1" customFormat="1" hidden="1" x14ac:dyDescent="0.2">
      <c r="B204" s="21" t="s">
        <v>70</v>
      </c>
      <c r="C204" s="51"/>
      <c r="D204" s="54" t="e">
        <f>IF(G_XBP&lt;&gt;"",VLOOKUP(G_XBP,G_KopfZeilenAuswahl,2,0),"")</f>
        <v>#N/A</v>
      </c>
      <c r="E204" s="52"/>
      <c r="F204" s="52"/>
      <c r="G204" s="53"/>
      <c r="H204" s="11"/>
      <c r="I204" s="49"/>
    </row>
    <row r="205" spans="2:9" s="1" customFormat="1" hidden="1" x14ac:dyDescent="0.2">
      <c r="B205" s="21" t="s">
        <v>71</v>
      </c>
      <c r="C205" s="51"/>
      <c r="D205" s="37" t="s">
        <v>72</v>
      </c>
      <c r="E205" s="52"/>
      <c r="F205" s="52"/>
      <c r="G205" s="53"/>
      <c r="H205" s="11"/>
      <c r="I205" s="49"/>
    </row>
    <row r="206" spans="2:9" s="1" customFormat="1" hidden="1" x14ac:dyDescent="0.2">
      <c r="B206" s="21" t="s">
        <v>73</v>
      </c>
      <c r="C206" s="51"/>
      <c r="D206" s="37" t="s">
        <v>74</v>
      </c>
      <c r="E206" s="52"/>
      <c r="F206" s="52"/>
      <c r="G206" s="53"/>
      <c r="H206" s="11"/>
      <c r="I206" s="49"/>
    </row>
    <row r="207" spans="2:9" s="1" customFormat="1" ht="12.75" hidden="1" customHeight="1" x14ac:dyDescent="0.2">
      <c r="B207" s="25" t="s">
        <v>75</v>
      </c>
      <c r="C207" s="55"/>
      <c r="D207" s="56" t="s">
        <v>76</v>
      </c>
      <c r="E207" s="57"/>
      <c r="F207" s="57"/>
      <c r="G207" s="58"/>
      <c r="H207" s="49"/>
      <c r="I207" s="49"/>
    </row>
    <row r="208" spans="2:9" s="1" customFormat="1" hidden="1" x14ac:dyDescent="0.2"/>
    <row r="209" spans="1:10" s="62" customFormat="1" ht="15.4" hidden="1" customHeight="1" x14ac:dyDescent="0.2">
      <c r="A209" s="1"/>
      <c r="B209" s="18" t="s">
        <v>77</v>
      </c>
      <c r="C209" s="59"/>
      <c r="D209" s="60" t="s">
        <v>78</v>
      </c>
      <c r="E209" s="60" t="s">
        <v>79</v>
      </c>
      <c r="F209" s="59"/>
      <c r="G209" s="59"/>
      <c r="H209" s="59"/>
      <c r="I209" s="59"/>
      <c r="J209" s="61"/>
    </row>
    <row r="210" spans="1:10" s="1" customFormat="1" ht="12.75" hidden="1" customHeight="1" x14ac:dyDescent="0.2">
      <c r="B210" s="38"/>
      <c r="C210" s="63"/>
      <c r="D210" s="63"/>
      <c r="E210" s="63"/>
      <c r="F210" s="63"/>
      <c r="G210" s="63"/>
      <c r="H210" s="63"/>
      <c r="I210" s="63"/>
      <c r="J210" s="64"/>
    </row>
    <row r="211" spans="1:10" s="1" customFormat="1" ht="12.75" hidden="1" customHeight="1" x14ac:dyDescent="0.2">
      <c r="B211" s="65" t="s">
        <v>80</v>
      </c>
      <c r="C211" s="66"/>
      <c r="D211" s="67">
        <v>1</v>
      </c>
      <c r="E211" s="66" t="s">
        <v>81</v>
      </c>
      <c r="F211" s="66"/>
      <c r="G211" s="66"/>
      <c r="H211" s="66"/>
      <c r="I211" s="66"/>
      <c r="J211" s="68"/>
    </row>
    <row r="212" spans="1:10" s="1" customFormat="1" ht="12.75" hidden="1" customHeight="1" x14ac:dyDescent="0.2">
      <c r="B212" s="65" t="s">
        <v>82</v>
      </c>
      <c r="C212" s="66"/>
      <c r="D212" s="67">
        <v>2</v>
      </c>
      <c r="E212" s="66" t="s">
        <v>83</v>
      </c>
      <c r="F212" s="66"/>
      <c r="G212" s="66"/>
      <c r="H212" s="66"/>
      <c r="I212" s="66"/>
      <c r="J212" s="68"/>
    </row>
    <row r="213" spans="1:10" s="1" customFormat="1" ht="12.75" hidden="1" customHeight="1" x14ac:dyDescent="0.2">
      <c r="B213" s="65" t="s">
        <v>84</v>
      </c>
      <c r="C213" s="66"/>
      <c r="D213" s="67">
        <v>3</v>
      </c>
      <c r="E213" s="66" t="s">
        <v>85</v>
      </c>
      <c r="F213" s="66"/>
      <c r="G213" s="66"/>
      <c r="H213" s="66"/>
      <c r="I213" s="66"/>
      <c r="J213" s="68"/>
    </row>
    <row r="214" spans="1:10" s="1" customFormat="1" ht="12.75" hidden="1" customHeight="1" x14ac:dyDescent="0.2">
      <c r="B214" s="65" t="s">
        <v>86</v>
      </c>
      <c r="C214" s="66"/>
      <c r="D214" s="67">
        <v>4</v>
      </c>
      <c r="E214" s="66" t="s">
        <v>87</v>
      </c>
      <c r="F214" s="66"/>
      <c r="G214" s="66"/>
      <c r="H214" s="66"/>
      <c r="I214" s="66"/>
      <c r="J214" s="68"/>
    </row>
    <row r="215" spans="1:10" s="1" customFormat="1" ht="12.75" hidden="1" customHeight="1" x14ac:dyDescent="0.2">
      <c r="B215" s="65" t="s">
        <v>88</v>
      </c>
      <c r="C215" s="66"/>
      <c r="D215" s="67">
        <v>5</v>
      </c>
      <c r="E215" s="66" t="s">
        <v>89</v>
      </c>
      <c r="F215" s="66"/>
      <c r="G215" s="66"/>
      <c r="H215" s="66"/>
      <c r="I215" s="66"/>
      <c r="J215" s="68"/>
    </row>
    <row r="216" spans="1:10" s="1" customFormat="1" ht="12.75" hidden="1" customHeight="1" x14ac:dyDescent="0.2">
      <c r="B216" s="65" t="s">
        <v>90</v>
      </c>
      <c r="C216" s="66"/>
      <c r="D216" s="67">
        <v>6</v>
      </c>
      <c r="E216" s="66" t="s">
        <v>91</v>
      </c>
      <c r="F216" s="66"/>
      <c r="G216" s="66"/>
      <c r="H216" s="66"/>
      <c r="I216" s="66"/>
      <c r="J216" s="68"/>
    </row>
    <row r="217" spans="1:10" s="1" customFormat="1" ht="12.75" hidden="1" customHeight="1" x14ac:dyDescent="0.2">
      <c r="B217" s="65" t="s">
        <v>92</v>
      </c>
      <c r="C217" s="66"/>
      <c r="D217" s="67">
        <v>7</v>
      </c>
      <c r="E217" s="66" t="s">
        <v>93</v>
      </c>
      <c r="F217" s="66"/>
      <c r="G217" s="66"/>
      <c r="H217" s="66"/>
      <c r="I217" s="66"/>
      <c r="J217" s="68"/>
    </row>
    <row r="218" spans="1:10" s="1" customFormat="1" ht="12.75" hidden="1" customHeight="1" x14ac:dyDescent="0.2">
      <c r="B218" s="65" t="s">
        <v>94</v>
      </c>
      <c r="C218" s="66"/>
      <c r="D218" s="67">
        <v>8</v>
      </c>
      <c r="E218" s="66" t="s">
        <v>95</v>
      </c>
      <c r="F218" s="66"/>
      <c r="G218" s="66"/>
      <c r="H218" s="66"/>
      <c r="I218" s="66"/>
      <c r="J218" s="68"/>
    </row>
    <row r="219" spans="1:10" s="1" customFormat="1" ht="12.75" hidden="1" customHeight="1" x14ac:dyDescent="0.2">
      <c r="B219" s="65" t="s">
        <v>96</v>
      </c>
      <c r="C219" s="66"/>
      <c r="D219" s="67">
        <v>9</v>
      </c>
      <c r="E219" s="66" t="s">
        <v>97</v>
      </c>
      <c r="F219" s="66"/>
      <c r="G219" s="66"/>
      <c r="H219" s="66"/>
      <c r="I219" s="66"/>
      <c r="J219" s="68"/>
    </row>
    <row r="220" spans="1:10" s="1" customFormat="1" ht="12.75" hidden="1" customHeight="1" x14ac:dyDescent="0.2">
      <c r="B220" s="65" t="s">
        <v>98</v>
      </c>
      <c r="C220" s="66"/>
      <c r="D220" s="67">
        <v>10</v>
      </c>
      <c r="E220" s="66" t="s">
        <v>99</v>
      </c>
      <c r="F220" s="66"/>
      <c r="G220" s="66"/>
      <c r="H220" s="66"/>
      <c r="I220" s="66"/>
      <c r="J220" s="68"/>
    </row>
    <row r="221" spans="1:10" s="1" customFormat="1" ht="12.75" hidden="1" customHeight="1" x14ac:dyDescent="0.2">
      <c r="B221" s="65" t="s">
        <v>100</v>
      </c>
      <c r="C221" s="66"/>
      <c r="D221" s="67">
        <v>11</v>
      </c>
      <c r="E221" s="66" t="s">
        <v>101</v>
      </c>
      <c r="F221" s="66"/>
      <c r="G221" s="66"/>
      <c r="H221" s="66"/>
      <c r="I221" s="66"/>
      <c r="J221" s="68"/>
    </row>
    <row r="222" spans="1:10" s="1" customFormat="1" ht="12.75" hidden="1" customHeight="1" x14ac:dyDescent="0.2">
      <c r="B222" s="65" t="s">
        <v>102</v>
      </c>
      <c r="C222" s="66"/>
      <c r="D222" s="67">
        <v>12</v>
      </c>
      <c r="E222" s="66" t="s">
        <v>103</v>
      </c>
      <c r="F222" s="66"/>
      <c r="G222" s="66"/>
      <c r="H222" s="66"/>
      <c r="I222" s="66"/>
      <c r="J222" s="68"/>
    </row>
    <row r="223" spans="1:10" s="1" customFormat="1" ht="12.75" hidden="1" customHeight="1" x14ac:dyDescent="0.2">
      <c r="B223" s="65" t="s">
        <v>104</v>
      </c>
      <c r="C223" s="24"/>
      <c r="D223" s="67">
        <v>13</v>
      </c>
      <c r="E223" s="24" t="s">
        <v>105</v>
      </c>
      <c r="F223" s="66"/>
      <c r="G223" s="66"/>
      <c r="H223" s="66"/>
      <c r="I223" s="66"/>
      <c r="J223" s="68"/>
    </row>
    <row r="224" spans="1:10" s="1" customFormat="1" ht="12.75" hidden="1" customHeight="1" x14ac:dyDescent="0.2">
      <c r="B224" s="65" t="s">
        <v>106</v>
      </c>
      <c r="C224" s="24"/>
      <c r="D224" s="67">
        <v>14</v>
      </c>
      <c r="E224" s="24" t="s">
        <v>107</v>
      </c>
      <c r="F224" s="24"/>
      <c r="G224" s="24"/>
      <c r="H224" s="24"/>
      <c r="I224" s="24"/>
      <c r="J224" s="68"/>
    </row>
    <row r="225" spans="2:10" s="1" customFormat="1" ht="12.75" hidden="1" customHeight="1" x14ac:dyDescent="0.2">
      <c r="B225" s="69" t="s">
        <v>108</v>
      </c>
      <c r="C225" s="70"/>
      <c r="D225" s="71">
        <v>15</v>
      </c>
      <c r="E225" s="70" t="s">
        <v>69</v>
      </c>
      <c r="F225" s="70"/>
      <c r="G225" s="70"/>
      <c r="H225" s="70"/>
      <c r="I225" s="70"/>
      <c r="J225" s="72"/>
    </row>
    <row r="226" spans="2:10" s="1" customFormat="1" ht="12.75" hidden="1" customHeight="1" x14ac:dyDescent="0.2"/>
    <row r="227" spans="2:10" s="1" customFormat="1" ht="15.75" hidden="1" x14ac:dyDescent="0.2">
      <c r="B227" s="47" t="s">
        <v>109</v>
      </c>
      <c r="C227" s="48"/>
      <c r="D227" s="73"/>
      <c r="E227" s="74"/>
      <c r="F227" s="74"/>
      <c r="G227" s="75"/>
    </row>
    <row r="228" spans="2:10" s="1" customFormat="1" ht="12.75" hidden="1" customHeight="1" x14ac:dyDescent="0.2"/>
    <row r="229" spans="2:10" s="1" customFormat="1" ht="15.75" hidden="1" x14ac:dyDescent="0.2">
      <c r="B229" s="47" t="s">
        <v>110</v>
      </c>
      <c r="C229" s="48"/>
      <c r="D229" s="76" t="s">
        <v>111</v>
      </c>
      <c r="E229" s="74"/>
      <c r="F229" s="74"/>
      <c r="G229" s="75"/>
    </row>
    <row r="230" spans="2:10" s="1" customFormat="1" hidden="1" x14ac:dyDescent="0.2"/>
    <row r="231" spans="2:10" s="1" customFormat="1" ht="15.75" hidden="1" x14ac:dyDescent="0.2">
      <c r="B231" s="47" t="s">
        <v>112</v>
      </c>
      <c r="C231" s="48"/>
      <c r="D231" s="76" t="s">
        <v>113</v>
      </c>
      <c r="E231" s="74"/>
      <c r="F231" s="74"/>
      <c r="G231" s="75"/>
    </row>
    <row r="232" spans="2:10" s="1" customFormat="1" hidden="1" x14ac:dyDescent="0.2"/>
    <row r="233" spans="2:10" s="1" customFormat="1" ht="15.4" hidden="1" customHeight="1" x14ac:dyDescent="0.2">
      <c r="B233" s="47" t="s">
        <v>114</v>
      </c>
      <c r="C233" s="48"/>
      <c r="D233" s="77" t="s">
        <v>115</v>
      </c>
      <c r="E233" s="74"/>
      <c r="F233" s="74"/>
      <c r="G233" s="75"/>
    </row>
    <row r="234" spans="2:10" s="1" customFormat="1" ht="12.75" hidden="1" customHeight="1" x14ac:dyDescent="0.2"/>
    <row r="235" spans="2:10" s="1" customFormat="1" ht="15.75" hidden="1" x14ac:dyDescent="0.25">
      <c r="B235" s="78" t="s">
        <v>116</v>
      </c>
      <c r="C235" s="79"/>
      <c r="D235" s="80"/>
      <c r="E235" s="81"/>
      <c r="F235" s="82"/>
      <c r="G235" s="83"/>
    </row>
    <row r="236" spans="2:10" s="1" customFormat="1" ht="15" hidden="1" x14ac:dyDescent="0.2">
      <c r="B236" s="84"/>
      <c r="C236" s="85"/>
      <c r="D236" s="85"/>
      <c r="E236" s="85"/>
      <c r="F236" s="85"/>
      <c r="G236" s="86"/>
    </row>
    <row r="237" spans="2:10" s="1" customFormat="1" ht="15.75" hidden="1" x14ac:dyDescent="0.25">
      <c r="B237" s="87" t="s">
        <v>117</v>
      </c>
      <c r="C237" s="88"/>
      <c r="D237" s="89" t="s">
        <v>118</v>
      </c>
      <c r="E237" s="85"/>
      <c r="F237" s="90" t="s">
        <v>119</v>
      </c>
      <c r="G237" s="91" t="s">
        <v>120</v>
      </c>
    </row>
    <row r="238" spans="2:10" s="1" customFormat="1" ht="15.75" hidden="1" x14ac:dyDescent="0.25">
      <c r="B238" s="87"/>
      <c r="C238" s="88"/>
      <c r="D238" s="92"/>
      <c r="E238" s="85"/>
      <c r="F238" s="85"/>
      <c r="G238" s="86"/>
      <c r="I238" s="93"/>
    </row>
    <row r="239" spans="2:10" s="1" customFormat="1" ht="15.75" hidden="1" x14ac:dyDescent="0.25">
      <c r="B239" s="87" t="s">
        <v>121</v>
      </c>
      <c r="C239" s="88"/>
      <c r="D239" s="89" t="s">
        <v>122</v>
      </c>
      <c r="E239" s="85"/>
      <c r="F239" s="90" t="s">
        <v>123</v>
      </c>
      <c r="G239" s="91"/>
      <c r="I239" s="93"/>
    </row>
    <row r="240" spans="2:10" s="1" customFormat="1" ht="15.75" hidden="1" x14ac:dyDescent="0.25">
      <c r="B240" s="87" t="s">
        <v>124</v>
      </c>
      <c r="C240" s="88"/>
      <c r="D240" s="89" t="s">
        <v>125</v>
      </c>
      <c r="E240" s="85"/>
      <c r="F240" s="85"/>
      <c r="G240" s="86"/>
      <c r="I240" s="93"/>
    </row>
    <row r="241" spans="2:9" s="1" customFormat="1" ht="15.75" hidden="1" x14ac:dyDescent="0.25">
      <c r="B241" s="87"/>
      <c r="C241" s="88"/>
      <c r="D241" s="92"/>
      <c r="E241" s="85"/>
      <c r="F241" s="85"/>
      <c r="G241" s="86"/>
      <c r="I241" s="93"/>
    </row>
    <row r="242" spans="2:9" s="1" customFormat="1" ht="15.75" hidden="1" x14ac:dyDescent="0.25">
      <c r="B242" s="87" t="s">
        <v>126</v>
      </c>
      <c r="C242" s="88"/>
      <c r="D242" s="89" t="s">
        <v>127</v>
      </c>
      <c r="E242" s="85"/>
      <c r="F242" s="90" t="s">
        <v>128</v>
      </c>
      <c r="G242" s="91"/>
      <c r="I242" s="93"/>
    </row>
    <row r="243" spans="2:9" s="1" customFormat="1" ht="15.75" hidden="1" x14ac:dyDescent="0.25">
      <c r="B243" s="87" t="s">
        <v>124</v>
      </c>
      <c r="C243" s="88"/>
      <c r="D243" s="89" t="s">
        <v>125</v>
      </c>
      <c r="E243" s="85"/>
      <c r="F243" s="85"/>
      <c r="G243" s="86"/>
      <c r="I243" s="93"/>
    </row>
    <row r="244" spans="2:9" s="1" customFormat="1" ht="15.75" hidden="1" x14ac:dyDescent="0.25">
      <c r="B244" s="87"/>
      <c r="C244" s="88"/>
      <c r="D244" s="92"/>
      <c r="E244" s="85"/>
      <c r="F244" s="85"/>
      <c r="G244" s="86"/>
      <c r="I244" s="93"/>
    </row>
    <row r="245" spans="2:9" s="1" customFormat="1" ht="15.75" hidden="1" x14ac:dyDescent="0.25">
      <c r="B245" s="87" t="s">
        <v>129</v>
      </c>
      <c r="C245" s="88"/>
      <c r="D245" s="89" t="s">
        <v>130</v>
      </c>
      <c r="E245" s="85"/>
      <c r="F245" s="85"/>
      <c r="G245" s="86"/>
    </row>
    <row r="246" spans="2:9" s="1" customFormat="1" ht="15.75" hidden="1" x14ac:dyDescent="0.25">
      <c r="B246" s="87"/>
      <c r="C246" s="88"/>
      <c r="D246" s="89" t="s">
        <v>131</v>
      </c>
      <c r="E246" s="85"/>
      <c r="F246" s="85"/>
      <c r="G246" s="86"/>
    </row>
    <row r="247" spans="2:9" s="1" customFormat="1" ht="15.75" hidden="1" x14ac:dyDescent="0.25">
      <c r="B247" s="87"/>
      <c r="C247" s="88"/>
      <c r="D247" s="89" t="s">
        <v>132</v>
      </c>
      <c r="E247" s="85"/>
      <c r="F247" s="85"/>
      <c r="G247" s="86"/>
    </row>
    <row r="248" spans="2:9" s="1" customFormat="1" ht="15.75" hidden="1" x14ac:dyDescent="0.25">
      <c r="B248" s="87"/>
      <c r="C248" s="88"/>
      <c r="D248" s="92"/>
      <c r="E248" s="85"/>
      <c r="F248" s="85"/>
      <c r="G248" s="86"/>
    </row>
    <row r="249" spans="2:9" s="1" customFormat="1" ht="15.75" hidden="1" x14ac:dyDescent="0.25">
      <c r="B249" s="87" t="s">
        <v>133</v>
      </c>
      <c r="C249" s="88"/>
      <c r="D249" s="89" t="str">
        <f>"#_ALLE,Info,Grunddaten,Eingabetabelle,Tabelle1,Tabelle2," &amp; CHK_ERG1 &amp; "," &amp; CHK_ERG2 &amp; "," &amp; "Hoechstbetraege"</f>
        <v>#_ALLE,Info,Grunddaten,Eingabetabelle,Tabelle1,Tabelle2,,,Hoechstbetraege</v>
      </c>
      <c r="E249" s="94"/>
      <c r="F249" s="94"/>
      <c r="G249" s="95"/>
    </row>
    <row r="250" spans="2:9" s="1" customFormat="1" ht="15" hidden="1" x14ac:dyDescent="0.2">
      <c r="B250" s="96"/>
      <c r="C250" s="97"/>
      <c r="D250" s="97"/>
      <c r="E250" s="97"/>
      <c r="F250" s="97"/>
      <c r="G250" s="98"/>
    </row>
    <row r="251" spans="2:9" s="1" customFormat="1" hidden="1" x14ac:dyDescent="0.2"/>
    <row r="252" spans="2:9" s="1" customFormat="1" ht="15.75" hidden="1" x14ac:dyDescent="0.2">
      <c r="B252" s="18" t="s">
        <v>53</v>
      </c>
      <c r="C252" s="19"/>
      <c r="D252" s="19"/>
      <c r="E252" s="19"/>
      <c r="F252" s="19"/>
      <c r="G252" s="19"/>
      <c r="H252" s="19"/>
      <c r="I252" s="20"/>
    </row>
    <row r="253" spans="2:9" s="1" customFormat="1" hidden="1" x14ac:dyDescent="0.2">
      <c r="B253" s="21"/>
      <c r="C253" s="22"/>
      <c r="D253" s="22"/>
      <c r="E253" s="22"/>
      <c r="F253" s="22"/>
      <c r="G253" s="22"/>
      <c r="H253" s="22"/>
      <c r="I253" s="23"/>
    </row>
    <row r="254" spans="2:9" s="1" customFormat="1" hidden="1" x14ac:dyDescent="0.2">
      <c r="B254" s="21" t="s">
        <v>54</v>
      </c>
      <c r="C254" s="39"/>
      <c r="D254" s="24" t="s">
        <v>134</v>
      </c>
      <c r="E254" s="24"/>
      <c r="F254" s="24"/>
      <c r="G254" s="24"/>
      <c r="H254" s="24"/>
      <c r="I254" s="53"/>
    </row>
    <row r="255" spans="2:9" s="1" customFormat="1" hidden="1" x14ac:dyDescent="0.2">
      <c r="B255" s="21" t="s">
        <v>135</v>
      </c>
      <c r="C255" s="22"/>
      <c r="D255" s="24" t="s">
        <v>136</v>
      </c>
      <c r="E255" s="24"/>
      <c r="F255" s="24"/>
      <c r="G255" s="24"/>
      <c r="H255" s="24"/>
      <c r="I255" s="53"/>
    </row>
    <row r="256" spans="2:9" s="1" customFormat="1" hidden="1" x14ac:dyDescent="0.2">
      <c r="B256" s="25"/>
      <c r="C256" s="45"/>
      <c r="D256" s="27"/>
      <c r="E256" s="27"/>
      <c r="F256" s="27"/>
      <c r="G256" s="27"/>
      <c r="H256" s="27"/>
      <c r="I256" s="28"/>
    </row>
  </sheetData>
  <pageMargins left="0.86597222222222225" right="0.39374999999999999" top="0.47222222222222221" bottom="1.0159722222222223" header="0.51180555555555551" footer="0.70833333333333337"/>
  <pageSetup paperSize="9" firstPageNumber="0" orientation="portrait" horizontalDpi="300" verticalDpi="300" r:id="rId1"/>
  <headerFooter alignWithMargins="0">
    <oddFooter>&amp;L&amp;"Arial,Standard"Stand 01/2011&amp;C&amp;8&amp;A&amp;R&amp;8Seite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G_KopfZeilenAuswahl01">
              <controlPr defaultSize="0" autoFill="0" autoLine="0" autoPict="0" altText="!!br0ken!!">
                <anchor moveWithCells="1" sizeWithCells="1">
                  <from>
                    <xdr:col>3</xdr:col>
                    <xdr:colOff>9525</xdr:colOff>
                    <xdr:row>6</xdr:row>
                    <xdr:rowOff>142875</xdr:rowOff>
                  </from>
                  <to>
                    <xdr:col>3</xdr:col>
                    <xdr:colOff>3609975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01">
              <controlPr defaultSize="0" autoFill="0" autoLine="0" autoPict="0" altText="!!br0ken!!">
                <anchor moveWithCells="1" sizeWithCells="1">
                  <from>
                    <xdr:col>3</xdr:col>
                    <xdr:colOff>9525</xdr:colOff>
                    <xdr:row>9</xdr:row>
                    <xdr:rowOff>0</xdr:rowOff>
                  </from>
                  <to>
                    <xdr:col>3</xdr:col>
                    <xdr:colOff>866775</xdr:colOff>
                    <xdr:row>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02">
              <controlPr defaultSize="0" autoFill="0" autoLine="0" autoPict="0" altText="!!br0ken!!">
                <anchor moveWithCells="1" sizeWithCells="1">
                  <from>
                    <xdr:col>3</xdr:col>
                    <xdr:colOff>9525</xdr:colOff>
                    <xdr:row>10</xdr:row>
                    <xdr:rowOff>57150</xdr:rowOff>
                  </from>
                  <to>
                    <xdr:col>3</xdr:col>
                    <xdr:colOff>866775</xdr:colOff>
                    <xdr:row>11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kPKII">
              <controlPr defaultSize="0" autoFill="0" autoLine="0" autoPict="0" altText="!!br0ken!!">
                <anchor moveWithCells="1" sizeWithCells="1">
                  <from>
                    <xdr:col>3</xdr:col>
                    <xdr:colOff>9525</xdr:colOff>
                    <xdr:row>13</xdr:row>
                    <xdr:rowOff>0</xdr:rowOff>
                  </from>
                  <to>
                    <xdr:col>3</xdr:col>
                    <xdr:colOff>523875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kKapSparPl">
              <controlPr defaultSize="0" autoFill="0" autoLine="0" autoPict="0" altText="!!br0ken!!">
                <anchor moveWithCells="1" sizeWithCells="1">
                  <from>
                    <xdr:col>3</xdr:col>
                    <xdr:colOff>9525</xdr:colOff>
                    <xdr:row>14</xdr:row>
                    <xdr:rowOff>57150</xdr:rowOff>
                  </from>
                  <to>
                    <xdr:col>3</xdr:col>
                    <xdr:colOff>1038225</xdr:colOff>
                    <xdr:row>15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08"/>
  <sheetViews>
    <sheetView workbookViewId="0">
      <pane ySplit="8" topLeftCell="A9" activePane="bottomLeft" state="frozen"/>
      <selection pane="bottomLeft" activeCell="B9" sqref="B9"/>
    </sheetView>
  </sheetViews>
  <sheetFormatPr defaultColWidth="11.5703125" defaultRowHeight="12.75" zeroHeight="1" x14ac:dyDescent="0.2"/>
  <cols>
    <col min="1" max="1" width="2.5703125" style="1" customWidth="1"/>
    <col min="2" max="2" width="5.140625" style="1" customWidth="1"/>
    <col min="3" max="3" width="12.5703125" style="1" customWidth="1"/>
    <col min="4" max="4" width="9" style="1" customWidth="1"/>
    <col min="5" max="5" width="12.5703125" style="1" customWidth="1"/>
    <col min="6" max="6" width="10.85546875" style="1" bestFit="1" customWidth="1"/>
    <col min="7" max="7" width="9.28515625" style="1" customWidth="1"/>
    <col min="8" max="8" width="16.140625" style="1" bestFit="1" customWidth="1"/>
    <col min="9" max="9" width="12.5703125" style="1" customWidth="1"/>
    <col min="10" max="10" width="8.7109375" style="1" customWidth="1"/>
    <col min="11" max="11" width="4.5703125" style="1" customWidth="1"/>
    <col min="12" max="12" width="11.5703125" style="1"/>
    <col min="13" max="13" width="4.5703125" style="1" customWidth="1"/>
    <col min="14" max="14" width="9.140625" style="1" customWidth="1"/>
    <col min="15" max="15" width="4.5703125" style="1" customWidth="1"/>
    <col min="16" max="16" width="12" style="1" customWidth="1"/>
    <col min="17" max="17" width="4.5703125" style="1" customWidth="1"/>
    <col min="18" max="18" width="8.7109375" style="1" customWidth="1"/>
    <col min="19" max="16384" width="11.5703125" style="1"/>
  </cols>
  <sheetData>
    <row r="1" spans="2:26" ht="14.1" customHeight="1" x14ac:dyDescent="0.2"/>
    <row r="2" spans="2:26" ht="12.75" customHeight="1" x14ac:dyDescent="0.2">
      <c r="B2" s="99" t="s">
        <v>137</v>
      </c>
      <c r="C2" s="99"/>
      <c r="D2" s="99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2:26" ht="8.4499999999999993" customHeight="1" x14ac:dyDescent="0.2">
      <c r="B3" s="99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2:26" ht="12.75" customHeight="1" x14ac:dyDescent="0.2">
      <c r="B4" s="100" t="s">
        <v>138</v>
      </c>
      <c r="C4" s="99"/>
      <c r="D4" s="99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2:26" ht="8.4499999999999993" customHeight="1" x14ac:dyDescent="0.2">
      <c r="B5" s="24"/>
      <c r="C5" s="66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2:26" ht="12.75" customHeight="1" x14ac:dyDescent="0.2">
      <c r="B6" s="101">
        <v>1</v>
      </c>
      <c r="C6" s="101">
        <v>2</v>
      </c>
      <c r="D6" s="101">
        <v>3</v>
      </c>
      <c r="E6" s="101">
        <v>4</v>
      </c>
      <c r="F6" s="101">
        <v>5</v>
      </c>
      <c r="G6" s="101">
        <v>6</v>
      </c>
      <c r="H6" s="101" t="str">
        <f>IF(CHK_ERG1="","6","7")</f>
        <v>6</v>
      </c>
      <c r="I6" s="101" t="str">
        <f>IF(AND(CHK_ERG1="",CHK_ERG2=""),"6",IF(OR(AND(CHK_ERG1="Tabelle3",CHK_ERG2=""),AND(CHK_ERG1="",CHK_ERG2="Tabelle4")),"7",IF(AND(CHK_ERG1="Tabelle3",CHK_ERG2="Tabelle4"),"8",8)))</f>
        <v>6</v>
      </c>
      <c r="J6" s="196" t="str">
        <f>IF(AND(CHK_ERG1="",CHK_ERG2=""),"7",IF(OR(AND(CHK_ERG1="Tabelle3",CHK_ERG2=""),AND(CHK_ERG1="",CHK_ERG2="Tabelle4")),"8",IF(AND(CHK_ERG1="Tabelle3",CHK_ERG2="Tabelle4"),"9",9)))</f>
        <v>7</v>
      </c>
      <c r="K6" s="196"/>
      <c r="L6" s="196" t="str">
        <f>IF(AND(CHK_ERG1="",CHK_ERG2=""),"8",IF(OR(AND(CHK_ERG1="Tabelle3",CHK_ERG2=""),AND(CHK_ERG1="",CHK_ERG2="Tabelle4")),"9",IF(AND(CHK_ERG1="Tabelle3",CHK_ERG2="Tabelle4"),"10",10)))</f>
        <v>8</v>
      </c>
      <c r="M6" s="196"/>
      <c r="N6" s="196" t="str">
        <f>IF(AND(CHK_ERG1="",CHK_ERG2=""),"9",IF(OR(AND(CHK_ERG1="Tabelle3",CHK_ERG2=""),AND(CHK_ERG1="",CHK_ERG2="Tabelle4")),"10",IF(AND(CHK_ERG1="Tabelle3",CHK_ERG2="Tabelle4"),"11",11)))</f>
        <v>9</v>
      </c>
      <c r="O6" s="196"/>
      <c r="P6" s="196" t="str">
        <f>IF(AND(CHK_ERG1="",CHK_ERG2=""),"10",IF(OR(AND(CHK_ERG1="Tabelle3",CHK_ERG2=""),AND(CHK_ERG1="",CHK_ERG2="Tabelle4")),"11",IF(AND(CHK_ERG1="Tabelle3",CHK_ERG2="Tabelle4"),"12",12)))</f>
        <v>10</v>
      </c>
      <c r="Q6" s="196"/>
      <c r="R6" s="101" t="str">
        <f>IF(AND(CHK_ERG1="",CHK_ERG2=""),"11",IF(OR(AND(CHK_ERG1="Tabelle3",CHK_ERG2=""),AND(CHK_ERG1="",CHK_ERG2="Tabelle4")),"12",IF(AND(CHK_ERG1="Tabelle3",CHK_ERG2="Tabelle4"),"13",13)))</f>
        <v>11</v>
      </c>
    </row>
    <row r="7" spans="2:26" ht="12.75" customHeight="1" x14ac:dyDescent="0.2">
      <c r="B7" s="102"/>
      <c r="C7" s="103" t="s">
        <v>139</v>
      </c>
      <c r="D7" s="104" t="s">
        <v>140</v>
      </c>
      <c r="E7" s="105" t="s">
        <v>141</v>
      </c>
      <c r="F7" s="103" t="s">
        <v>139</v>
      </c>
      <c r="G7" s="103" t="s">
        <v>139</v>
      </c>
      <c r="H7" s="103" t="s">
        <v>139</v>
      </c>
      <c r="I7" s="106" t="str">
        <f>IF(I6="6","4+5",IF(I6="7","4+5+6","4+5+6+7"))</f>
        <v>4+5</v>
      </c>
      <c r="J7" s="197" t="s">
        <v>140</v>
      </c>
      <c r="K7" s="197"/>
      <c r="L7" s="198" t="str">
        <f>IF(L6="8","6x7",IF(L6="9","7x8","8x9"))</f>
        <v>6x7</v>
      </c>
      <c r="M7" s="198"/>
      <c r="N7" s="197" t="s">
        <v>140</v>
      </c>
      <c r="O7" s="197"/>
      <c r="P7" s="199" t="str">
        <f>IF(P6="10","8-9",IF(P6="11","9-10","10-11"))</f>
        <v>8-9</v>
      </c>
      <c r="Q7" s="199"/>
      <c r="R7" s="107" t="str">
        <f>IF(R6="11","10&gt;0",IF(R6="12","11&gt;0","12&gt;0"))</f>
        <v>10&gt;0</v>
      </c>
    </row>
    <row r="8" spans="2:26" ht="51" customHeight="1" x14ac:dyDescent="0.2">
      <c r="B8" s="108" t="s">
        <v>142</v>
      </c>
      <c r="C8" s="108" t="s">
        <v>143</v>
      </c>
      <c r="D8" s="108" t="s">
        <v>144</v>
      </c>
      <c r="E8" s="108" t="s">
        <v>145</v>
      </c>
      <c r="F8" s="108" t="s">
        <v>146</v>
      </c>
      <c r="G8" s="108" t="s">
        <v>147</v>
      </c>
      <c r="H8" s="108" t="s">
        <v>148</v>
      </c>
      <c r="I8" s="108" t="s">
        <v>149</v>
      </c>
      <c r="J8" s="108" t="s">
        <v>150</v>
      </c>
      <c r="K8" s="108" t="s">
        <v>151</v>
      </c>
      <c r="L8" s="108" t="s">
        <v>152</v>
      </c>
      <c r="M8" s="108" t="s">
        <v>151</v>
      </c>
      <c r="N8" s="108" t="s">
        <v>153</v>
      </c>
      <c r="O8" s="108" t="s">
        <v>154</v>
      </c>
      <c r="P8" s="108" t="s">
        <v>155</v>
      </c>
      <c r="Q8" s="108" t="s">
        <v>154</v>
      </c>
      <c r="R8" s="108" t="s">
        <v>156</v>
      </c>
    </row>
    <row r="9" spans="2:26" ht="14.1" customHeight="1" x14ac:dyDescent="0.2">
      <c r="B9" s="109"/>
      <c r="C9" s="110"/>
      <c r="D9" s="111" t="str">
        <f t="shared" ref="D9:D68" si="0">IF(B9="","",VLOOKUP(B9,EB_Hoechstbetraege,6))</f>
        <v/>
      </c>
      <c r="E9" s="112" t="str">
        <f t="shared" ref="E9:E68" si="1">IF(OR(B9="",C9="",N9=""),"",C9*D9)</f>
        <v/>
      </c>
      <c r="F9" s="110"/>
      <c r="G9" s="110"/>
      <c r="H9" s="110"/>
      <c r="I9" s="113" t="str">
        <f t="shared" ref="I9:I68" si="2">IF(OR(B9="",AND(E9="",F9="",G9="",H9="")),"",E9+F9+G9+H9)</f>
        <v/>
      </c>
      <c r="J9" s="114" t="str">
        <f t="shared" ref="J9:J68" si="3">IF(OR(B9="",I9=""),"",VLOOKUP(B9,EB_Hoechstbetraege,8))</f>
        <v/>
      </c>
      <c r="K9" s="115" t="str">
        <f t="shared" ref="K9:K68" si="4">IF(OR(B9="",AND(B9&gt;0,J9="")),"",VLOOKUP(B9,EB_Hoechstbetraege,5))</f>
        <v/>
      </c>
      <c r="L9" s="116" t="str">
        <f t="shared" ref="L9:L68" si="5">IF(OR(I9="",N9=""),"",I9*J9)</f>
        <v/>
      </c>
      <c r="M9" s="115" t="str">
        <f t="shared" ref="M9:M68" si="6">IF(OR(B9="",AND(B9&gt;0,L9="")),"",VLOOKUP(B9,EB_Hoechstbetraege,5))</f>
        <v/>
      </c>
      <c r="N9" s="116" t="str">
        <f t="shared" ref="N9:N67" si="7">IF(B9&lt;&gt;"",IF(CHK_ERG="ARB",VLOOKUP(B9,EB_Hoechstbetraege,2),VLOOKUP(B9,EB_Hoechstbetraege,4)),"")</f>
        <v/>
      </c>
      <c r="O9" s="115" t="str">
        <f t="shared" ref="O9:O68" si="8">IF(OR(B9="",AND(B9&gt;0,N9="")),"",VLOOKUP(B9,EB_Hoechstbetraege,5))</f>
        <v/>
      </c>
      <c r="P9" s="116" t="str">
        <f t="shared" ref="P9:P68" si="9">IF(OR(L9="",N9=""),"",IF(OR(((L9-N9)&lt;0),(B9&gt;2004)),0,L9-N9))</f>
        <v/>
      </c>
      <c r="Q9" s="115" t="str">
        <f t="shared" ref="Q9:Q68" si="10">IF(OR(B9="",AND(B9&gt;0,P9="")),"",VLOOKUP(B9,EB_Hoechstbetraege,5))</f>
        <v/>
      </c>
      <c r="R9" s="117" t="str">
        <f t="shared" ref="R9:R68" si="11">IF(OR(P9="",P9=0),"--","Ja")</f>
        <v>--</v>
      </c>
    </row>
    <row r="10" spans="2:26" ht="14.1" customHeight="1" x14ac:dyDescent="0.2">
      <c r="B10" s="118" t="str">
        <f t="shared" ref="B10:B68" si="12">IF(OR(B9="",N9=""),"",B9+1)</f>
        <v/>
      </c>
      <c r="C10" s="110"/>
      <c r="D10" s="111" t="str">
        <f t="shared" si="0"/>
        <v/>
      </c>
      <c r="E10" s="112" t="str">
        <f t="shared" si="1"/>
        <v/>
      </c>
      <c r="F10" s="110"/>
      <c r="G10" s="110"/>
      <c r="H10" s="110"/>
      <c r="I10" s="113" t="str">
        <f t="shared" si="2"/>
        <v/>
      </c>
      <c r="J10" s="114" t="str">
        <f t="shared" si="3"/>
        <v/>
      </c>
      <c r="K10" s="115" t="str">
        <f t="shared" si="4"/>
        <v/>
      </c>
      <c r="L10" s="116" t="str">
        <f t="shared" si="5"/>
        <v/>
      </c>
      <c r="M10" s="115" t="str">
        <f t="shared" si="6"/>
        <v/>
      </c>
      <c r="N10" s="116" t="str">
        <f t="shared" si="7"/>
        <v/>
      </c>
      <c r="O10" s="115" t="str">
        <f t="shared" si="8"/>
        <v/>
      </c>
      <c r="P10" s="116" t="str">
        <f t="shared" si="9"/>
        <v/>
      </c>
      <c r="Q10" s="115" t="str">
        <f t="shared" si="10"/>
        <v/>
      </c>
      <c r="R10" s="117" t="str">
        <f t="shared" si="11"/>
        <v>--</v>
      </c>
      <c r="Z10" s="119"/>
    </row>
    <row r="11" spans="2:26" ht="14.1" customHeight="1" x14ac:dyDescent="0.2">
      <c r="B11" s="118" t="str">
        <f t="shared" si="12"/>
        <v/>
      </c>
      <c r="C11" s="110"/>
      <c r="D11" s="111" t="str">
        <f t="shared" si="0"/>
        <v/>
      </c>
      <c r="E11" s="112" t="str">
        <f t="shared" si="1"/>
        <v/>
      </c>
      <c r="F11" s="110"/>
      <c r="G11" s="110"/>
      <c r="H11" s="110"/>
      <c r="I11" s="113" t="str">
        <f t="shared" si="2"/>
        <v/>
      </c>
      <c r="J11" s="114" t="str">
        <f t="shared" si="3"/>
        <v/>
      </c>
      <c r="K11" s="115" t="str">
        <f t="shared" si="4"/>
        <v/>
      </c>
      <c r="L11" s="116" t="str">
        <f t="shared" si="5"/>
        <v/>
      </c>
      <c r="M11" s="115" t="str">
        <f t="shared" si="6"/>
        <v/>
      </c>
      <c r="N11" s="116" t="str">
        <f t="shared" si="7"/>
        <v/>
      </c>
      <c r="O11" s="115" t="str">
        <f t="shared" si="8"/>
        <v/>
      </c>
      <c r="P11" s="116" t="str">
        <f t="shared" si="9"/>
        <v/>
      </c>
      <c r="Q11" s="115" t="str">
        <f t="shared" si="10"/>
        <v/>
      </c>
      <c r="R11" s="117" t="str">
        <f t="shared" si="11"/>
        <v>--</v>
      </c>
    </row>
    <row r="12" spans="2:26" ht="14.1" customHeight="1" x14ac:dyDescent="0.2">
      <c r="B12" s="118" t="str">
        <f t="shared" si="12"/>
        <v/>
      </c>
      <c r="C12" s="110"/>
      <c r="D12" s="111" t="str">
        <f t="shared" si="0"/>
        <v/>
      </c>
      <c r="E12" s="112" t="str">
        <f t="shared" si="1"/>
        <v/>
      </c>
      <c r="F12" s="110"/>
      <c r="G12" s="110"/>
      <c r="H12" s="110"/>
      <c r="I12" s="113" t="str">
        <f t="shared" si="2"/>
        <v/>
      </c>
      <c r="J12" s="114" t="str">
        <f t="shared" si="3"/>
        <v/>
      </c>
      <c r="K12" s="115" t="str">
        <f t="shared" si="4"/>
        <v/>
      </c>
      <c r="L12" s="116" t="str">
        <f t="shared" si="5"/>
        <v/>
      </c>
      <c r="M12" s="115" t="str">
        <f t="shared" si="6"/>
        <v/>
      </c>
      <c r="N12" s="116" t="str">
        <f t="shared" si="7"/>
        <v/>
      </c>
      <c r="O12" s="115" t="str">
        <f t="shared" si="8"/>
        <v/>
      </c>
      <c r="P12" s="116" t="str">
        <f t="shared" si="9"/>
        <v/>
      </c>
      <c r="Q12" s="115" t="str">
        <f t="shared" si="10"/>
        <v/>
      </c>
      <c r="R12" s="117" t="str">
        <f t="shared" si="11"/>
        <v>--</v>
      </c>
      <c r="Z12" s="119" t="str">
        <f>IF(CHK_ERG2="","","X")</f>
        <v/>
      </c>
    </row>
    <row r="13" spans="2:26" ht="14.1" customHeight="1" x14ac:dyDescent="0.2">
      <c r="B13" s="118" t="str">
        <f t="shared" si="12"/>
        <v/>
      </c>
      <c r="C13" s="110"/>
      <c r="D13" s="111" t="str">
        <f t="shared" si="0"/>
        <v/>
      </c>
      <c r="E13" s="112" t="str">
        <f t="shared" si="1"/>
        <v/>
      </c>
      <c r="F13" s="110"/>
      <c r="G13" s="110"/>
      <c r="H13" s="110"/>
      <c r="I13" s="113" t="str">
        <f t="shared" si="2"/>
        <v/>
      </c>
      <c r="J13" s="114" t="str">
        <f t="shared" si="3"/>
        <v/>
      </c>
      <c r="K13" s="115" t="str">
        <f t="shared" si="4"/>
        <v/>
      </c>
      <c r="L13" s="116" t="str">
        <f t="shared" si="5"/>
        <v/>
      </c>
      <c r="M13" s="115" t="str">
        <f t="shared" si="6"/>
        <v/>
      </c>
      <c r="N13" s="116" t="str">
        <f t="shared" si="7"/>
        <v/>
      </c>
      <c r="O13" s="115" t="str">
        <f t="shared" si="8"/>
        <v/>
      </c>
      <c r="P13" s="116" t="str">
        <f t="shared" si="9"/>
        <v/>
      </c>
      <c r="Q13" s="115" t="str">
        <f t="shared" si="10"/>
        <v/>
      </c>
      <c r="R13" s="117" t="str">
        <f t="shared" si="11"/>
        <v>--</v>
      </c>
    </row>
    <row r="14" spans="2:26" ht="14.1" customHeight="1" x14ac:dyDescent="0.2">
      <c r="B14" s="118" t="str">
        <f t="shared" si="12"/>
        <v/>
      </c>
      <c r="C14" s="110"/>
      <c r="D14" s="111" t="str">
        <f t="shared" si="0"/>
        <v/>
      </c>
      <c r="E14" s="112" t="str">
        <f t="shared" si="1"/>
        <v/>
      </c>
      <c r="F14" s="110"/>
      <c r="G14" s="110"/>
      <c r="H14" s="110"/>
      <c r="I14" s="113" t="str">
        <f t="shared" si="2"/>
        <v/>
      </c>
      <c r="J14" s="114" t="str">
        <f t="shared" si="3"/>
        <v/>
      </c>
      <c r="K14" s="115" t="str">
        <f t="shared" si="4"/>
        <v/>
      </c>
      <c r="L14" s="116" t="str">
        <f t="shared" si="5"/>
        <v/>
      </c>
      <c r="M14" s="115" t="str">
        <f t="shared" si="6"/>
        <v/>
      </c>
      <c r="N14" s="116" t="str">
        <f t="shared" si="7"/>
        <v/>
      </c>
      <c r="O14" s="115" t="str">
        <f t="shared" si="8"/>
        <v/>
      </c>
      <c r="P14" s="116" t="str">
        <f t="shared" si="9"/>
        <v/>
      </c>
      <c r="Q14" s="115" t="str">
        <f t="shared" si="10"/>
        <v/>
      </c>
      <c r="R14" s="117" t="str">
        <f t="shared" si="11"/>
        <v>--</v>
      </c>
    </row>
    <row r="15" spans="2:26" ht="14.1" customHeight="1" x14ac:dyDescent="0.2">
      <c r="B15" s="118" t="str">
        <f t="shared" si="12"/>
        <v/>
      </c>
      <c r="C15" s="110"/>
      <c r="D15" s="111" t="str">
        <f t="shared" si="0"/>
        <v/>
      </c>
      <c r="E15" s="112" t="str">
        <f t="shared" si="1"/>
        <v/>
      </c>
      <c r="F15" s="110"/>
      <c r="G15" s="110"/>
      <c r="H15" s="110"/>
      <c r="I15" s="113" t="str">
        <f t="shared" si="2"/>
        <v/>
      </c>
      <c r="J15" s="114" t="str">
        <f t="shared" si="3"/>
        <v/>
      </c>
      <c r="K15" s="115" t="str">
        <f t="shared" si="4"/>
        <v/>
      </c>
      <c r="L15" s="116" t="str">
        <f t="shared" si="5"/>
        <v/>
      </c>
      <c r="M15" s="115" t="str">
        <f t="shared" si="6"/>
        <v/>
      </c>
      <c r="N15" s="116" t="str">
        <f t="shared" si="7"/>
        <v/>
      </c>
      <c r="O15" s="115" t="str">
        <f t="shared" si="8"/>
        <v/>
      </c>
      <c r="P15" s="116" t="str">
        <f t="shared" si="9"/>
        <v/>
      </c>
      <c r="Q15" s="115" t="str">
        <f t="shared" si="10"/>
        <v/>
      </c>
      <c r="R15" s="117" t="str">
        <f t="shared" si="11"/>
        <v>--</v>
      </c>
    </row>
    <row r="16" spans="2:26" ht="14.1" customHeight="1" x14ac:dyDescent="0.2">
      <c r="B16" s="118" t="str">
        <f t="shared" si="12"/>
        <v/>
      </c>
      <c r="C16" s="110"/>
      <c r="D16" s="111" t="str">
        <f t="shared" si="0"/>
        <v/>
      </c>
      <c r="E16" s="112" t="str">
        <f t="shared" si="1"/>
        <v/>
      </c>
      <c r="F16" s="110"/>
      <c r="G16" s="110"/>
      <c r="H16" s="110"/>
      <c r="I16" s="113" t="str">
        <f t="shared" si="2"/>
        <v/>
      </c>
      <c r="J16" s="114" t="str">
        <f t="shared" si="3"/>
        <v/>
      </c>
      <c r="K16" s="115" t="str">
        <f t="shared" si="4"/>
        <v/>
      </c>
      <c r="L16" s="116" t="str">
        <f t="shared" si="5"/>
        <v/>
      </c>
      <c r="M16" s="115" t="str">
        <f t="shared" si="6"/>
        <v/>
      </c>
      <c r="N16" s="116" t="str">
        <f t="shared" si="7"/>
        <v/>
      </c>
      <c r="O16" s="115" t="str">
        <f t="shared" si="8"/>
        <v/>
      </c>
      <c r="P16" s="116" t="str">
        <f t="shared" si="9"/>
        <v/>
      </c>
      <c r="Q16" s="115" t="str">
        <f t="shared" si="10"/>
        <v/>
      </c>
      <c r="R16" s="117" t="str">
        <f t="shared" si="11"/>
        <v>--</v>
      </c>
    </row>
    <row r="17" spans="2:18" ht="14.1" customHeight="1" x14ac:dyDescent="0.2">
      <c r="B17" s="118" t="str">
        <f t="shared" si="12"/>
        <v/>
      </c>
      <c r="C17" s="110"/>
      <c r="D17" s="111" t="str">
        <f t="shared" si="0"/>
        <v/>
      </c>
      <c r="E17" s="112" t="str">
        <f t="shared" si="1"/>
        <v/>
      </c>
      <c r="F17" s="110"/>
      <c r="G17" s="110"/>
      <c r="H17" s="110"/>
      <c r="I17" s="113" t="str">
        <f t="shared" si="2"/>
        <v/>
      </c>
      <c r="J17" s="114" t="str">
        <f t="shared" si="3"/>
        <v/>
      </c>
      <c r="K17" s="115" t="str">
        <f t="shared" si="4"/>
        <v/>
      </c>
      <c r="L17" s="116" t="str">
        <f t="shared" si="5"/>
        <v/>
      </c>
      <c r="M17" s="115" t="str">
        <f t="shared" si="6"/>
        <v/>
      </c>
      <c r="N17" s="116" t="str">
        <f t="shared" si="7"/>
        <v/>
      </c>
      <c r="O17" s="115" t="str">
        <f t="shared" si="8"/>
        <v/>
      </c>
      <c r="P17" s="116" t="str">
        <f t="shared" si="9"/>
        <v/>
      </c>
      <c r="Q17" s="115" t="str">
        <f t="shared" si="10"/>
        <v/>
      </c>
      <c r="R17" s="117" t="str">
        <f t="shared" si="11"/>
        <v>--</v>
      </c>
    </row>
    <row r="18" spans="2:18" ht="14.1" customHeight="1" x14ac:dyDescent="0.2">
      <c r="B18" s="118" t="str">
        <f t="shared" si="12"/>
        <v/>
      </c>
      <c r="C18" s="110"/>
      <c r="D18" s="111" t="str">
        <f t="shared" si="0"/>
        <v/>
      </c>
      <c r="E18" s="112" t="str">
        <f t="shared" si="1"/>
        <v/>
      </c>
      <c r="F18" s="110"/>
      <c r="G18" s="110"/>
      <c r="H18" s="110"/>
      <c r="I18" s="113" t="str">
        <f t="shared" si="2"/>
        <v/>
      </c>
      <c r="J18" s="114" t="str">
        <f t="shared" si="3"/>
        <v/>
      </c>
      <c r="K18" s="115" t="str">
        <f t="shared" si="4"/>
        <v/>
      </c>
      <c r="L18" s="116" t="str">
        <f t="shared" si="5"/>
        <v/>
      </c>
      <c r="M18" s="115" t="str">
        <f t="shared" si="6"/>
        <v/>
      </c>
      <c r="N18" s="116" t="str">
        <f t="shared" si="7"/>
        <v/>
      </c>
      <c r="O18" s="115" t="str">
        <f t="shared" si="8"/>
        <v/>
      </c>
      <c r="P18" s="116" t="str">
        <f t="shared" si="9"/>
        <v/>
      </c>
      <c r="Q18" s="115" t="str">
        <f t="shared" si="10"/>
        <v/>
      </c>
      <c r="R18" s="117" t="str">
        <f t="shared" si="11"/>
        <v>--</v>
      </c>
    </row>
    <row r="19" spans="2:18" ht="14.1" customHeight="1" x14ac:dyDescent="0.2">
      <c r="B19" s="118" t="str">
        <f t="shared" si="12"/>
        <v/>
      </c>
      <c r="C19" s="110"/>
      <c r="D19" s="111" t="str">
        <f t="shared" si="0"/>
        <v/>
      </c>
      <c r="E19" s="112" t="str">
        <f t="shared" si="1"/>
        <v/>
      </c>
      <c r="F19" s="110"/>
      <c r="G19" s="110"/>
      <c r="H19" s="110"/>
      <c r="I19" s="113" t="str">
        <f t="shared" si="2"/>
        <v/>
      </c>
      <c r="J19" s="114" t="str">
        <f t="shared" si="3"/>
        <v/>
      </c>
      <c r="K19" s="115" t="str">
        <f t="shared" si="4"/>
        <v/>
      </c>
      <c r="L19" s="116" t="str">
        <f t="shared" si="5"/>
        <v/>
      </c>
      <c r="M19" s="115" t="str">
        <f t="shared" si="6"/>
        <v/>
      </c>
      <c r="N19" s="116" t="str">
        <f t="shared" si="7"/>
        <v/>
      </c>
      <c r="O19" s="115" t="str">
        <f t="shared" si="8"/>
        <v/>
      </c>
      <c r="P19" s="116" t="str">
        <f t="shared" si="9"/>
        <v/>
      </c>
      <c r="Q19" s="115" t="str">
        <f t="shared" si="10"/>
        <v/>
      </c>
      <c r="R19" s="117" t="str">
        <f t="shared" si="11"/>
        <v>--</v>
      </c>
    </row>
    <row r="20" spans="2:18" ht="14.1" customHeight="1" x14ac:dyDescent="0.2">
      <c r="B20" s="118" t="str">
        <f t="shared" si="12"/>
        <v/>
      </c>
      <c r="C20" s="110"/>
      <c r="D20" s="111" t="str">
        <f t="shared" si="0"/>
        <v/>
      </c>
      <c r="E20" s="112" t="str">
        <f t="shared" si="1"/>
        <v/>
      </c>
      <c r="F20" s="110"/>
      <c r="G20" s="110"/>
      <c r="H20" s="110"/>
      <c r="I20" s="113" t="str">
        <f t="shared" si="2"/>
        <v/>
      </c>
      <c r="J20" s="114" t="str">
        <f t="shared" si="3"/>
        <v/>
      </c>
      <c r="K20" s="115" t="str">
        <f t="shared" si="4"/>
        <v/>
      </c>
      <c r="L20" s="116" t="str">
        <f t="shared" si="5"/>
        <v/>
      </c>
      <c r="M20" s="115" t="str">
        <f t="shared" si="6"/>
        <v/>
      </c>
      <c r="N20" s="116" t="str">
        <f t="shared" si="7"/>
        <v/>
      </c>
      <c r="O20" s="115" t="str">
        <f t="shared" si="8"/>
        <v/>
      </c>
      <c r="P20" s="116" t="str">
        <f t="shared" si="9"/>
        <v/>
      </c>
      <c r="Q20" s="115" t="str">
        <f t="shared" si="10"/>
        <v/>
      </c>
      <c r="R20" s="117" t="str">
        <f t="shared" si="11"/>
        <v>--</v>
      </c>
    </row>
    <row r="21" spans="2:18" ht="14.1" customHeight="1" x14ac:dyDescent="0.2">
      <c r="B21" s="118" t="str">
        <f t="shared" si="12"/>
        <v/>
      </c>
      <c r="C21" s="110"/>
      <c r="D21" s="111" t="str">
        <f t="shared" si="0"/>
        <v/>
      </c>
      <c r="E21" s="112" t="str">
        <f t="shared" si="1"/>
        <v/>
      </c>
      <c r="F21" s="110"/>
      <c r="G21" s="110"/>
      <c r="H21" s="110"/>
      <c r="I21" s="113" t="str">
        <f t="shared" si="2"/>
        <v/>
      </c>
      <c r="J21" s="114" t="str">
        <f t="shared" si="3"/>
        <v/>
      </c>
      <c r="K21" s="115" t="str">
        <f t="shared" si="4"/>
        <v/>
      </c>
      <c r="L21" s="116" t="str">
        <f t="shared" si="5"/>
        <v/>
      </c>
      <c r="M21" s="115" t="str">
        <f t="shared" si="6"/>
        <v/>
      </c>
      <c r="N21" s="116" t="str">
        <f t="shared" si="7"/>
        <v/>
      </c>
      <c r="O21" s="115" t="str">
        <f t="shared" si="8"/>
        <v/>
      </c>
      <c r="P21" s="116" t="str">
        <f t="shared" si="9"/>
        <v/>
      </c>
      <c r="Q21" s="115" t="str">
        <f t="shared" si="10"/>
        <v/>
      </c>
      <c r="R21" s="117" t="str">
        <f t="shared" si="11"/>
        <v>--</v>
      </c>
    </row>
    <row r="22" spans="2:18" ht="14.1" customHeight="1" x14ac:dyDescent="0.2">
      <c r="B22" s="118" t="str">
        <f t="shared" si="12"/>
        <v/>
      </c>
      <c r="C22" s="110"/>
      <c r="D22" s="111" t="str">
        <f t="shared" si="0"/>
        <v/>
      </c>
      <c r="E22" s="112" t="str">
        <f t="shared" si="1"/>
        <v/>
      </c>
      <c r="F22" s="110"/>
      <c r="G22" s="110"/>
      <c r="H22" s="110"/>
      <c r="I22" s="113" t="str">
        <f t="shared" si="2"/>
        <v/>
      </c>
      <c r="J22" s="114" t="str">
        <f t="shared" si="3"/>
        <v/>
      </c>
      <c r="K22" s="115" t="str">
        <f t="shared" si="4"/>
        <v/>
      </c>
      <c r="L22" s="116" t="str">
        <f t="shared" si="5"/>
        <v/>
      </c>
      <c r="M22" s="115" t="str">
        <f t="shared" si="6"/>
        <v/>
      </c>
      <c r="N22" s="116" t="str">
        <f t="shared" si="7"/>
        <v/>
      </c>
      <c r="O22" s="115" t="str">
        <f t="shared" si="8"/>
        <v/>
      </c>
      <c r="P22" s="116" t="str">
        <f t="shared" si="9"/>
        <v/>
      </c>
      <c r="Q22" s="115" t="str">
        <f t="shared" si="10"/>
        <v/>
      </c>
      <c r="R22" s="117" t="str">
        <f t="shared" si="11"/>
        <v>--</v>
      </c>
    </row>
    <row r="23" spans="2:18" ht="14.1" customHeight="1" x14ac:dyDescent="0.2">
      <c r="B23" s="118" t="str">
        <f t="shared" si="12"/>
        <v/>
      </c>
      <c r="C23" s="110"/>
      <c r="D23" s="111" t="str">
        <f t="shared" si="0"/>
        <v/>
      </c>
      <c r="E23" s="112" t="str">
        <f t="shared" si="1"/>
        <v/>
      </c>
      <c r="F23" s="110"/>
      <c r="G23" s="110"/>
      <c r="H23" s="110"/>
      <c r="I23" s="113" t="str">
        <f t="shared" si="2"/>
        <v/>
      </c>
      <c r="J23" s="114" t="str">
        <f t="shared" si="3"/>
        <v/>
      </c>
      <c r="K23" s="115" t="str">
        <f t="shared" si="4"/>
        <v/>
      </c>
      <c r="L23" s="116" t="str">
        <f t="shared" si="5"/>
        <v/>
      </c>
      <c r="M23" s="115" t="str">
        <f t="shared" si="6"/>
        <v/>
      </c>
      <c r="N23" s="116" t="str">
        <f t="shared" si="7"/>
        <v/>
      </c>
      <c r="O23" s="115" t="str">
        <f t="shared" si="8"/>
        <v/>
      </c>
      <c r="P23" s="116" t="str">
        <f t="shared" si="9"/>
        <v/>
      </c>
      <c r="Q23" s="115" t="str">
        <f t="shared" si="10"/>
        <v/>
      </c>
      <c r="R23" s="117" t="str">
        <f t="shared" si="11"/>
        <v>--</v>
      </c>
    </row>
    <row r="24" spans="2:18" ht="14.1" customHeight="1" x14ac:dyDescent="0.2">
      <c r="B24" s="118" t="str">
        <f t="shared" si="12"/>
        <v/>
      </c>
      <c r="C24" s="110"/>
      <c r="D24" s="111" t="str">
        <f t="shared" si="0"/>
        <v/>
      </c>
      <c r="E24" s="112" t="str">
        <f t="shared" si="1"/>
        <v/>
      </c>
      <c r="F24" s="110"/>
      <c r="G24" s="110"/>
      <c r="H24" s="110"/>
      <c r="I24" s="113" t="str">
        <f t="shared" si="2"/>
        <v/>
      </c>
      <c r="J24" s="114" t="str">
        <f t="shared" si="3"/>
        <v/>
      </c>
      <c r="K24" s="115" t="str">
        <f t="shared" si="4"/>
        <v/>
      </c>
      <c r="L24" s="116" t="str">
        <f t="shared" si="5"/>
        <v/>
      </c>
      <c r="M24" s="115" t="str">
        <f t="shared" si="6"/>
        <v/>
      </c>
      <c r="N24" s="116" t="str">
        <f t="shared" si="7"/>
        <v/>
      </c>
      <c r="O24" s="115" t="str">
        <f t="shared" si="8"/>
        <v/>
      </c>
      <c r="P24" s="116" t="str">
        <f t="shared" si="9"/>
        <v/>
      </c>
      <c r="Q24" s="115" t="str">
        <f t="shared" si="10"/>
        <v/>
      </c>
      <c r="R24" s="117" t="str">
        <f t="shared" si="11"/>
        <v>--</v>
      </c>
    </row>
    <row r="25" spans="2:18" ht="14.1" customHeight="1" x14ac:dyDescent="0.2">
      <c r="B25" s="118" t="str">
        <f t="shared" si="12"/>
        <v/>
      </c>
      <c r="C25" s="110"/>
      <c r="D25" s="111" t="str">
        <f t="shared" si="0"/>
        <v/>
      </c>
      <c r="E25" s="112" t="str">
        <f t="shared" si="1"/>
        <v/>
      </c>
      <c r="F25" s="110"/>
      <c r="G25" s="110"/>
      <c r="H25" s="110"/>
      <c r="I25" s="113" t="str">
        <f t="shared" si="2"/>
        <v/>
      </c>
      <c r="J25" s="114" t="str">
        <f t="shared" si="3"/>
        <v/>
      </c>
      <c r="K25" s="115" t="str">
        <f t="shared" si="4"/>
        <v/>
      </c>
      <c r="L25" s="116" t="str">
        <f t="shared" si="5"/>
        <v/>
      </c>
      <c r="M25" s="115" t="str">
        <f t="shared" si="6"/>
        <v/>
      </c>
      <c r="N25" s="116" t="str">
        <f t="shared" si="7"/>
        <v/>
      </c>
      <c r="O25" s="115" t="str">
        <f t="shared" si="8"/>
        <v/>
      </c>
      <c r="P25" s="116" t="str">
        <f t="shared" si="9"/>
        <v/>
      </c>
      <c r="Q25" s="115" t="str">
        <f t="shared" si="10"/>
        <v/>
      </c>
      <c r="R25" s="117" t="str">
        <f t="shared" si="11"/>
        <v>--</v>
      </c>
    </row>
    <row r="26" spans="2:18" ht="14.1" customHeight="1" x14ac:dyDescent="0.2">
      <c r="B26" s="118" t="str">
        <f t="shared" si="12"/>
        <v/>
      </c>
      <c r="C26" s="110"/>
      <c r="D26" s="111" t="str">
        <f t="shared" si="0"/>
        <v/>
      </c>
      <c r="E26" s="112" t="str">
        <f t="shared" si="1"/>
        <v/>
      </c>
      <c r="F26" s="110"/>
      <c r="G26" s="110"/>
      <c r="H26" s="110"/>
      <c r="I26" s="113" t="str">
        <f t="shared" si="2"/>
        <v/>
      </c>
      <c r="J26" s="114" t="str">
        <f t="shared" si="3"/>
        <v/>
      </c>
      <c r="K26" s="115" t="str">
        <f t="shared" si="4"/>
        <v/>
      </c>
      <c r="L26" s="116" t="str">
        <f t="shared" si="5"/>
        <v/>
      </c>
      <c r="M26" s="115" t="str">
        <f t="shared" si="6"/>
        <v/>
      </c>
      <c r="N26" s="116" t="str">
        <f t="shared" si="7"/>
        <v/>
      </c>
      <c r="O26" s="115" t="str">
        <f t="shared" si="8"/>
        <v/>
      </c>
      <c r="P26" s="116" t="str">
        <f t="shared" si="9"/>
        <v/>
      </c>
      <c r="Q26" s="115" t="str">
        <f t="shared" si="10"/>
        <v/>
      </c>
      <c r="R26" s="117" t="str">
        <f t="shared" si="11"/>
        <v>--</v>
      </c>
    </row>
    <row r="27" spans="2:18" ht="14.1" customHeight="1" x14ac:dyDescent="0.2">
      <c r="B27" s="118" t="str">
        <f t="shared" si="12"/>
        <v/>
      </c>
      <c r="C27" s="110"/>
      <c r="D27" s="111" t="str">
        <f t="shared" si="0"/>
        <v/>
      </c>
      <c r="E27" s="112" t="str">
        <f t="shared" si="1"/>
        <v/>
      </c>
      <c r="F27" s="110"/>
      <c r="G27" s="110"/>
      <c r="H27" s="110"/>
      <c r="I27" s="113" t="str">
        <f t="shared" si="2"/>
        <v/>
      </c>
      <c r="J27" s="114" t="str">
        <f t="shared" si="3"/>
        <v/>
      </c>
      <c r="K27" s="115" t="str">
        <f t="shared" si="4"/>
        <v/>
      </c>
      <c r="L27" s="116" t="str">
        <f t="shared" si="5"/>
        <v/>
      </c>
      <c r="M27" s="115" t="str">
        <f t="shared" si="6"/>
        <v/>
      </c>
      <c r="N27" s="116" t="str">
        <f t="shared" si="7"/>
        <v/>
      </c>
      <c r="O27" s="115" t="str">
        <f t="shared" si="8"/>
        <v/>
      </c>
      <c r="P27" s="116" t="str">
        <f t="shared" si="9"/>
        <v/>
      </c>
      <c r="Q27" s="115" t="str">
        <f t="shared" si="10"/>
        <v/>
      </c>
      <c r="R27" s="117" t="str">
        <f t="shared" si="11"/>
        <v>--</v>
      </c>
    </row>
    <row r="28" spans="2:18" ht="14.1" customHeight="1" x14ac:dyDescent="0.2">
      <c r="B28" s="118" t="str">
        <f t="shared" si="12"/>
        <v/>
      </c>
      <c r="C28" s="110"/>
      <c r="D28" s="111" t="str">
        <f t="shared" si="0"/>
        <v/>
      </c>
      <c r="E28" s="112" t="str">
        <f t="shared" si="1"/>
        <v/>
      </c>
      <c r="F28" s="110"/>
      <c r="G28" s="110"/>
      <c r="H28" s="110"/>
      <c r="I28" s="113" t="str">
        <f t="shared" si="2"/>
        <v/>
      </c>
      <c r="J28" s="114" t="str">
        <f t="shared" si="3"/>
        <v/>
      </c>
      <c r="K28" s="115" t="str">
        <f t="shared" si="4"/>
        <v/>
      </c>
      <c r="L28" s="116" t="str">
        <f t="shared" si="5"/>
        <v/>
      </c>
      <c r="M28" s="115" t="str">
        <f t="shared" si="6"/>
        <v/>
      </c>
      <c r="N28" s="116" t="str">
        <f t="shared" si="7"/>
        <v/>
      </c>
      <c r="O28" s="115" t="str">
        <f t="shared" si="8"/>
        <v/>
      </c>
      <c r="P28" s="116" t="str">
        <f t="shared" si="9"/>
        <v/>
      </c>
      <c r="Q28" s="115" t="str">
        <f t="shared" si="10"/>
        <v/>
      </c>
      <c r="R28" s="117" t="str">
        <f t="shared" si="11"/>
        <v>--</v>
      </c>
    </row>
    <row r="29" spans="2:18" ht="14.1" customHeight="1" x14ac:dyDescent="0.2">
      <c r="B29" s="118" t="str">
        <f t="shared" si="12"/>
        <v/>
      </c>
      <c r="C29" s="110"/>
      <c r="D29" s="111" t="str">
        <f t="shared" si="0"/>
        <v/>
      </c>
      <c r="E29" s="112" t="str">
        <f t="shared" si="1"/>
        <v/>
      </c>
      <c r="F29" s="110"/>
      <c r="G29" s="110"/>
      <c r="H29" s="110"/>
      <c r="I29" s="113" t="str">
        <f t="shared" si="2"/>
        <v/>
      </c>
      <c r="J29" s="114" t="str">
        <f t="shared" si="3"/>
        <v/>
      </c>
      <c r="K29" s="115" t="str">
        <f t="shared" si="4"/>
        <v/>
      </c>
      <c r="L29" s="116" t="str">
        <f t="shared" si="5"/>
        <v/>
      </c>
      <c r="M29" s="115" t="str">
        <f t="shared" si="6"/>
        <v/>
      </c>
      <c r="N29" s="116" t="str">
        <f t="shared" si="7"/>
        <v/>
      </c>
      <c r="O29" s="115" t="str">
        <f t="shared" si="8"/>
        <v/>
      </c>
      <c r="P29" s="116" t="str">
        <f t="shared" si="9"/>
        <v/>
      </c>
      <c r="Q29" s="115" t="str">
        <f t="shared" si="10"/>
        <v/>
      </c>
      <c r="R29" s="117" t="str">
        <f t="shared" si="11"/>
        <v>--</v>
      </c>
    </row>
    <row r="30" spans="2:18" ht="14.1" customHeight="1" x14ac:dyDescent="0.2">
      <c r="B30" s="118" t="str">
        <f t="shared" si="12"/>
        <v/>
      </c>
      <c r="C30" s="110"/>
      <c r="D30" s="111" t="str">
        <f t="shared" si="0"/>
        <v/>
      </c>
      <c r="E30" s="112" t="str">
        <f t="shared" si="1"/>
        <v/>
      </c>
      <c r="F30" s="110"/>
      <c r="G30" s="110"/>
      <c r="H30" s="110"/>
      <c r="I30" s="113" t="str">
        <f t="shared" si="2"/>
        <v/>
      </c>
      <c r="J30" s="114" t="str">
        <f t="shared" si="3"/>
        <v/>
      </c>
      <c r="K30" s="115" t="str">
        <f t="shared" si="4"/>
        <v/>
      </c>
      <c r="L30" s="116" t="str">
        <f t="shared" si="5"/>
        <v/>
      </c>
      <c r="M30" s="115" t="str">
        <f t="shared" si="6"/>
        <v/>
      </c>
      <c r="N30" s="116" t="str">
        <f t="shared" si="7"/>
        <v/>
      </c>
      <c r="O30" s="115" t="str">
        <f t="shared" si="8"/>
        <v/>
      </c>
      <c r="P30" s="116" t="str">
        <f t="shared" si="9"/>
        <v/>
      </c>
      <c r="Q30" s="115" t="str">
        <f t="shared" si="10"/>
        <v/>
      </c>
      <c r="R30" s="117" t="str">
        <f t="shared" si="11"/>
        <v>--</v>
      </c>
    </row>
    <row r="31" spans="2:18" ht="14.1" customHeight="1" x14ac:dyDescent="0.2">
      <c r="B31" s="118" t="str">
        <f t="shared" si="12"/>
        <v/>
      </c>
      <c r="C31" s="110"/>
      <c r="D31" s="111" t="str">
        <f t="shared" si="0"/>
        <v/>
      </c>
      <c r="E31" s="112" t="str">
        <f t="shared" si="1"/>
        <v/>
      </c>
      <c r="F31" s="110"/>
      <c r="G31" s="110"/>
      <c r="H31" s="110"/>
      <c r="I31" s="113" t="str">
        <f t="shared" si="2"/>
        <v/>
      </c>
      <c r="J31" s="114" t="str">
        <f t="shared" si="3"/>
        <v/>
      </c>
      <c r="K31" s="115" t="str">
        <f t="shared" si="4"/>
        <v/>
      </c>
      <c r="L31" s="116" t="str">
        <f t="shared" si="5"/>
        <v/>
      </c>
      <c r="M31" s="115" t="str">
        <f t="shared" si="6"/>
        <v/>
      </c>
      <c r="N31" s="116" t="str">
        <f t="shared" si="7"/>
        <v/>
      </c>
      <c r="O31" s="115" t="str">
        <f t="shared" si="8"/>
        <v/>
      </c>
      <c r="P31" s="116" t="str">
        <f t="shared" si="9"/>
        <v/>
      </c>
      <c r="Q31" s="115" t="str">
        <f t="shared" si="10"/>
        <v/>
      </c>
      <c r="R31" s="117" t="str">
        <f t="shared" si="11"/>
        <v>--</v>
      </c>
    </row>
    <row r="32" spans="2:18" ht="14.1" customHeight="1" x14ac:dyDescent="0.2">
      <c r="B32" s="118" t="str">
        <f t="shared" si="12"/>
        <v/>
      </c>
      <c r="C32" s="110"/>
      <c r="D32" s="111" t="str">
        <f t="shared" si="0"/>
        <v/>
      </c>
      <c r="E32" s="112" t="str">
        <f t="shared" si="1"/>
        <v/>
      </c>
      <c r="F32" s="110"/>
      <c r="G32" s="110"/>
      <c r="H32" s="110"/>
      <c r="I32" s="113" t="str">
        <f t="shared" si="2"/>
        <v/>
      </c>
      <c r="J32" s="114" t="str">
        <f t="shared" si="3"/>
        <v/>
      </c>
      <c r="K32" s="115" t="str">
        <f t="shared" si="4"/>
        <v/>
      </c>
      <c r="L32" s="116" t="str">
        <f t="shared" si="5"/>
        <v/>
      </c>
      <c r="M32" s="115" t="str">
        <f t="shared" si="6"/>
        <v/>
      </c>
      <c r="N32" s="116" t="str">
        <f t="shared" si="7"/>
        <v/>
      </c>
      <c r="O32" s="115" t="str">
        <f t="shared" si="8"/>
        <v/>
      </c>
      <c r="P32" s="116" t="str">
        <f t="shared" si="9"/>
        <v/>
      </c>
      <c r="Q32" s="115" t="str">
        <f t="shared" si="10"/>
        <v/>
      </c>
      <c r="R32" s="117" t="str">
        <f t="shared" si="11"/>
        <v>--</v>
      </c>
    </row>
    <row r="33" spans="2:18" ht="14.1" customHeight="1" x14ac:dyDescent="0.2">
      <c r="B33" s="118" t="str">
        <f t="shared" si="12"/>
        <v/>
      </c>
      <c r="C33" s="110"/>
      <c r="D33" s="111" t="str">
        <f t="shared" si="0"/>
        <v/>
      </c>
      <c r="E33" s="112" t="str">
        <f t="shared" si="1"/>
        <v/>
      </c>
      <c r="F33" s="110"/>
      <c r="G33" s="110"/>
      <c r="H33" s="110"/>
      <c r="I33" s="113" t="str">
        <f t="shared" si="2"/>
        <v/>
      </c>
      <c r="J33" s="114" t="str">
        <f t="shared" si="3"/>
        <v/>
      </c>
      <c r="K33" s="115" t="str">
        <f t="shared" si="4"/>
        <v/>
      </c>
      <c r="L33" s="116" t="str">
        <f t="shared" si="5"/>
        <v/>
      </c>
      <c r="M33" s="115" t="str">
        <f t="shared" si="6"/>
        <v/>
      </c>
      <c r="N33" s="116" t="str">
        <f t="shared" si="7"/>
        <v/>
      </c>
      <c r="O33" s="115" t="str">
        <f t="shared" si="8"/>
        <v/>
      </c>
      <c r="P33" s="116" t="str">
        <f t="shared" si="9"/>
        <v/>
      </c>
      <c r="Q33" s="115" t="str">
        <f t="shared" si="10"/>
        <v/>
      </c>
      <c r="R33" s="117" t="str">
        <f t="shared" si="11"/>
        <v>--</v>
      </c>
    </row>
    <row r="34" spans="2:18" ht="14.1" customHeight="1" x14ac:dyDescent="0.2">
      <c r="B34" s="118" t="str">
        <f t="shared" si="12"/>
        <v/>
      </c>
      <c r="C34" s="110"/>
      <c r="D34" s="111" t="str">
        <f t="shared" si="0"/>
        <v/>
      </c>
      <c r="E34" s="112" t="str">
        <f t="shared" si="1"/>
        <v/>
      </c>
      <c r="F34" s="110"/>
      <c r="G34" s="110"/>
      <c r="H34" s="110"/>
      <c r="I34" s="113" t="str">
        <f t="shared" si="2"/>
        <v/>
      </c>
      <c r="J34" s="114" t="str">
        <f t="shared" si="3"/>
        <v/>
      </c>
      <c r="K34" s="115" t="str">
        <f t="shared" si="4"/>
        <v/>
      </c>
      <c r="L34" s="116" t="str">
        <f t="shared" si="5"/>
        <v/>
      </c>
      <c r="M34" s="115" t="str">
        <f t="shared" si="6"/>
        <v/>
      </c>
      <c r="N34" s="116" t="str">
        <f t="shared" si="7"/>
        <v/>
      </c>
      <c r="O34" s="115" t="str">
        <f t="shared" si="8"/>
        <v/>
      </c>
      <c r="P34" s="116" t="str">
        <f t="shared" si="9"/>
        <v/>
      </c>
      <c r="Q34" s="115" t="str">
        <f t="shared" si="10"/>
        <v/>
      </c>
      <c r="R34" s="117" t="str">
        <f t="shared" si="11"/>
        <v>--</v>
      </c>
    </row>
    <row r="35" spans="2:18" ht="14.1" customHeight="1" x14ac:dyDescent="0.2">
      <c r="B35" s="118" t="str">
        <f t="shared" si="12"/>
        <v/>
      </c>
      <c r="C35" s="110"/>
      <c r="D35" s="111" t="str">
        <f t="shared" si="0"/>
        <v/>
      </c>
      <c r="E35" s="112" t="str">
        <f t="shared" si="1"/>
        <v/>
      </c>
      <c r="F35" s="110"/>
      <c r="G35" s="110"/>
      <c r="H35" s="110"/>
      <c r="I35" s="113" t="str">
        <f t="shared" si="2"/>
        <v/>
      </c>
      <c r="J35" s="114" t="str">
        <f t="shared" si="3"/>
        <v/>
      </c>
      <c r="K35" s="115" t="str">
        <f t="shared" si="4"/>
        <v/>
      </c>
      <c r="L35" s="116" t="str">
        <f t="shared" si="5"/>
        <v/>
      </c>
      <c r="M35" s="115" t="str">
        <f t="shared" si="6"/>
        <v/>
      </c>
      <c r="N35" s="116" t="str">
        <f t="shared" si="7"/>
        <v/>
      </c>
      <c r="O35" s="115" t="str">
        <f t="shared" si="8"/>
        <v/>
      </c>
      <c r="P35" s="116" t="str">
        <f t="shared" si="9"/>
        <v/>
      </c>
      <c r="Q35" s="115" t="str">
        <f t="shared" si="10"/>
        <v/>
      </c>
      <c r="R35" s="117" t="str">
        <f t="shared" si="11"/>
        <v>--</v>
      </c>
    </row>
    <row r="36" spans="2:18" ht="14.1" customHeight="1" x14ac:dyDescent="0.2">
      <c r="B36" s="118" t="str">
        <f t="shared" si="12"/>
        <v/>
      </c>
      <c r="C36" s="110"/>
      <c r="D36" s="111" t="str">
        <f t="shared" si="0"/>
        <v/>
      </c>
      <c r="E36" s="112" t="str">
        <f t="shared" si="1"/>
        <v/>
      </c>
      <c r="F36" s="110"/>
      <c r="G36" s="110"/>
      <c r="H36" s="110"/>
      <c r="I36" s="113" t="str">
        <f t="shared" si="2"/>
        <v/>
      </c>
      <c r="J36" s="114" t="str">
        <f t="shared" si="3"/>
        <v/>
      </c>
      <c r="K36" s="115" t="str">
        <f t="shared" si="4"/>
        <v/>
      </c>
      <c r="L36" s="116" t="str">
        <f t="shared" si="5"/>
        <v/>
      </c>
      <c r="M36" s="115" t="str">
        <f t="shared" si="6"/>
        <v/>
      </c>
      <c r="N36" s="116" t="str">
        <f t="shared" si="7"/>
        <v/>
      </c>
      <c r="O36" s="115" t="str">
        <f t="shared" si="8"/>
        <v/>
      </c>
      <c r="P36" s="116" t="str">
        <f t="shared" si="9"/>
        <v/>
      </c>
      <c r="Q36" s="115" t="str">
        <f t="shared" si="10"/>
        <v/>
      </c>
      <c r="R36" s="117" t="str">
        <f t="shared" si="11"/>
        <v>--</v>
      </c>
    </row>
    <row r="37" spans="2:18" ht="14.1" customHeight="1" x14ac:dyDescent="0.2">
      <c r="B37" s="118" t="str">
        <f t="shared" si="12"/>
        <v/>
      </c>
      <c r="C37" s="110"/>
      <c r="D37" s="111" t="str">
        <f t="shared" si="0"/>
        <v/>
      </c>
      <c r="E37" s="112" t="str">
        <f t="shared" si="1"/>
        <v/>
      </c>
      <c r="F37" s="110"/>
      <c r="G37" s="110"/>
      <c r="H37" s="110"/>
      <c r="I37" s="113" t="str">
        <f t="shared" si="2"/>
        <v/>
      </c>
      <c r="J37" s="114" t="str">
        <f t="shared" si="3"/>
        <v/>
      </c>
      <c r="K37" s="115" t="str">
        <f t="shared" si="4"/>
        <v/>
      </c>
      <c r="L37" s="116" t="str">
        <f t="shared" si="5"/>
        <v/>
      </c>
      <c r="M37" s="115" t="str">
        <f t="shared" si="6"/>
        <v/>
      </c>
      <c r="N37" s="116" t="str">
        <f t="shared" si="7"/>
        <v/>
      </c>
      <c r="O37" s="115" t="str">
        <f t="shared" si="8"/>
        <v/>
      </c>
      <c r="P37" s="116" t="str">
        <f t="shared" si="9"/>
        <v/>
      </c>
      <c r="Q37" s="115" t="str">
        <f t="shared" si="10"/>
        <v/>
      </c>
      <c r="R37" s="117" t="str">
        <f t="shared" si="11"/>
        <v>--</v>
      </c>
    </row>
    <row r="38" spans="2:18" ht="14.1" customHeight="1" x14ac:dyDescent="0.2">
      <c r="B38" s="118" t="str">
        <f t="shared" si="12"/>
        <v/>
      </c>
      <c r="C38" s="110"/>
      <c r="D38" s="111" t="str">
        <f t="shared" si="0"/>
        <v/>
      </c>
      <c r="E38" s="112" t="str">
        <f t="shared" si="1"/>
        <v/>
      </c>
      <c r="F38" s="110"/>
      <c r="G38" s="110"/>
      <c r="H38" s="110"/>
      <c r="I38" s="113" t="str">
        <f t="shared" si="2"/>
        <v/>
      </c>
      <c r="J38" s="114" t="str">
        <f t="shared" si="3"/>
        <v/>
      </c>
      <c r="K38" s="115" t="str">
        <f t="shared" si="4"/>
        <v/>
      </c>
      <c r="L38" s="116" t="str">
        <f t="shared" si="5"/>
        <v/>
      </c>
      <c r="M38" s="115" t="str">
        <f t="shared" si="6"/>
        <v/>
      </c>
      <c r="N38" s="116" t="str">
        <f t="shared" si="7"/>
        <v/>
      </c>
      <c r="O38" s="115" t="str">
        <f t="shared" si="8"/>
        <v/>
      </c>
      <c r="P38" s="116" t="str">
        <f t="shared" si="9"/>
        <v/>
      </c>
      <c r="Q38" s="115" t="str">
        <f t="shared" si="10"/>
        <v/>
      </c>
      <c r="R38" s="117" t="str">
        <f t="shared" si="11"/>
        <v>--</v>
      </c>
    </row>
    <row r="39" spans="2:18" ht="14.1" customHeight="1" x14ac:dyDescent="0.2">
      <c r="B39" s="118" t="str">
        <f t="shared" si="12"/>
        <v/>
      </c>
      <c r="C39" s="110"/>
      <c r="D39" s="111" t="str">
        <f t="shared" si="0"/>
        <v/>
      </c>
      <c r="E39" s="112" t="str">
        <f t="shared" si="1"/>
        <v/>
      </c>
      <c r="F39" s="110"/>
      <c r="G39" s="110"/>
      <c r="H39" s="110"/>
      <c r="I39" s="113" t="str">
        <f t="shared" si="2"/>
        <v/>
      </c>
      <c r="J39" s="114" t="str">
        <f t="shared" si="3"/>
        <v/>
      </c>
      <c r="K39" s="115" t="str">
        <f t="shared" si="4"/>
        <v/>
      </c>
      <c r="L39" s="116" t="str">
        <f t="shared" si="5"/>
        <v/>
      </c>
      <c r="M39" s="115" t="str">
        <f t="shared" si="6"/>
        <v/>
      </c>
      <c r="N39" s="116" t="str">
        <f t="shared" si="7"/>
        <v/>
      </c>
      <c r="O39" s="115" t="str">
        <f t="shared" si="8"/>
        <v/>
      </c>
      <c r="P39" s="116" t="str">
        <f t="shared" si="9"/>
        <v/>
      </c>
      <c r="Q39" s="115" t="str">
        <f t="shared" si="10"/>
        <v/>
      </c>
      <c r="R39" s="117" t="str">
        <f t="shared" si="11"/>
        <v>--</v>
      </c>
    </row>
    <row r="40" spans="2:18" ht="14.1" customHeight="1" x14ac:dyDescent="0.2">
      <c r="B40" s="118" t="str">
        <f t="shared" si="12"/>
        <v/>
      </c>
      <c r="C40" s="110"/>
      <c r="D40" s="111" t="str">
        <f t="shared" si="0"/>
        <v/>
      </c>
      <c r="E40" s="112" t="str">
        <f t="shared" si="1"/>
        <v/>
      </c>
      <c r="F40" s="110"/>
      <c r="G40" s="110"/>
      <c r="H40" s="110"/>
      <c r="I40" s="113" t="str">
        <f t="shared" si="2"/>
        <v/>
      </c>
      <c r="J40" s="114" t="str">
        <f t="shared" si="3"/>
        <v/>
      </c>
      <c r="K40" s="115" t="str">
        <f t="shared" si="4"/>
        <v/>
      </c>
      <c r="L40" s="116" t="str">
        <f t="shared" si="5"/>
        <v/>
      </c>
      <c r="M40" s="115" t="str">
        <f t="shared" si="6"/>
        <v/>
      </c>
      <c r="N40" s="116" t="str">
        <f t="shared" si="7"/>
        <v/>
      </c>
      <c r="O40" s="115" t="str">
        <f t="shared" si="8"/>
        <v/>
      </c>
      <c r="P40" s="116" t="str">
        <f t="shared" si="9"/>
        <v/>
      </c>
      <c r="Q40" s="115" t="str">
        <f t="shared" si="10"/>
        <v/>
      </c>
      <c r="R40" s="117" t="str">
        <f t="shared" si="11"/>
        <v>--</v>
      </c>
    </row>
    <row r="41" spans="2:18" ht="14.1" customHeight="1" x14ac:dyDescent="0.2">
      <c r="B41" s="118" t="str">
        <f t="shared" si="12"/>
        <v/>
      </c>
      <c r="C41" s="110"/>
      <c r="D41" s="111" t="str">
        <f t="shared" si="0"/>
        <v/>
      </c>
      <c r="E41" s="112" t="str">
        <f t="shared" si="1"/>
        <v/>
      </c>
      <c r="F41" s="110"/>
      <c r="G41" s="110"/>
      <c r="H41" s="110"/>
      <c r="I41" s="113" t="str">
        <f t="shared" si="2"/>
        <v/>
      </c>
      <c r="J41" s="114" t="str">
        <f t="shared" si="3"/>
        <v/>
      </c>
      <c r="K41" s="115" t="str">
        <f t="shared" si="4"/>
        <v/>
      </c>
      <c r="L41" s="116" t="str">
        <f t="shared" si="5"/>
        <v/>
      </c>
      <c r="M41" s="115" t="str">
        <f t="shared" si="6"/>
        <v/>
      </c>
      <c r="N41" s="116" t="str">
        <f t="shared" si="7"/>
        <v/>
      </c>
      <c r="O41" s="115" t="str">
        <f t="shared" si="8"/>
        <v/>
      </c>
      <c r="P41" s="116" t="str">
        <f t="shared" si="9"/>
        <v/>
      </c>
      <c r="Q41" s="115" t="str">
        <f t="shared" si="10"/>
        <v/>
      </c>
      <c r="R41" s="117" t="str">
        <f t="shared" si="11"/>
        <v>--</v>
      </c>
    </row>
    <row r="42" spans="2:18" ht="14.1" customHeight="1" x14ac:dyDescent="0.2">
      <c r="B42" s="118" t="str">
        <f t="shared" si="12"/>
        <v/>
      </c>
      <c r="C42" s="110"/>
      <c r="D42" s="111" t="str">
        <f t="shared" si="0"/>
        <v/>
      </c>
      <c r="E42" s="112" t="str">
        <f t="shared" si="1"/>
        <v/>
      </c>
      <c r="F42" s="110"/>
      <c r="G42" s="110"/>
      <c r="H42" s="110"/>
      <c r="I42" s="113" t="str">
        <f t="shared" si="2"/>
        <v/>
      </c>
      <c r="J42" s="114" t="str">
        <f t="shared" si="3"/>
        <v/>
      </c>
      <c r="K42" s="115" t="str">
        <f t="shared" si="4"/>
        <v/>
      </c>
      <c r="L42" s="116" t="str">
        <f t="shared" si="5"/>
        <v/>
      </c>
      <c r="M42" s="115" t="str">
        <f t="shared" si="6"/>
        <v/>
      </c>
      <c r="N42" s="116" t="str">
        <f t="shared" si="7"/>
        <v/>
      </c>
      <c r="O42" s="115" t="str">
        <f t="shared" si="8"/>
        <v/>
      </c>
      <c r="P42" s="116" t="str">
        <f t="shared" si="9"/>
        <v/>
      </c>
      <c r="Q42" s="115" t="str">
        <f t="shared" si="10"/>
        <v/>
      </c>
      <c r="R42" s="117" t="str">
        <f t="shared" si="11"/>
        <v>--</v>
      </c>
    </row>
    <row r="43" spans="2:18" ht="14.1" customHeight="1" x14ac:dyDescent="0.2">
      <c r="B43" s="118" t="str">
        <f t="shared" si="12"/>
        <v/>
      </c>
      <c r="C43" s="110"/>
      <c r="D43" s="111" t="str">
        <f t="shared" si="0"/>
        <v/>
      </c>
      <c r="E43" s="112" t="str">
        <f t="shared" si="1"/>
        <v/>
      </c>
      <c r="F43" s="110"/>
      <c r="G43" s="110"/>
      <c r="H43" s="110"/>
      <c r="I43" s="113" t="str">
        <f t="shared" si="2"/>
        <v/>
      </c>
      <c r="J43" s="114" t="str">
        <f t="shared" si="3"/>
        <v/>
      </c>
      <c r="K43" s="115" t="str">
        <f t="shared" si="4"/>
        <v/>
      </c>
      <c r="L43" s="116" t="str">
        <f t="shared" si="5"/>
        <v/>
      </c>
      <c r="M43" s="115" t="str">
        <f t="shared" si="6"/>
        <v/>
      </c>
      <c r="N43" s="116" t="str">
        <f t="shared" si="7"/>
        <v/>
      </c>
      <c r="O43" s="115" t="str">
        <f t="shared" si="8"/>
        <v/>
      </c>
      <c r="P43" s="116" t="str">
        <f t="shared" si="9"/>
        <v/>
      </c>
      <c r="Q43" s="115" t="str">
        <f t="shared" si="10"/>
        <v/>
      </c>
      <c r="R43" s="117" t="str">
        <f t="shared" si="11"/>
        <v>--</v>
      </c>
    </row>
    <row r="44" spans="2:18" ht="14.1" customHeight="1" x14ac:dyDescent="0.2">
      <c r="B44" s="118" t="str">
        <f t="shared" si="12"/>
        <v/>
      </c>
      <c r="C44" s="110"/>
      <c r="D44" s="111" t="str">
        <f t="shared" si="0"/>
        <v/>
      </c>
      <c r="E44" s="112" t="str">
        <f t="shared" si="1"/>
        <v/>
      </c>
      <c r="F44" s="110"/>
      <c r="G44" s="110"/>
      <c r="H44" s="110"/>
      <c r="I44" s="113" t="str">
        <f t="shared" si="2"/>
        <v/>
      </c>
      <c r="J44" s="114" t="str">
        <f t="shared" si="3"/>
        <v/>
      </c>
      <c r="K44" s="115" t="str">
        <f t="shared" si="4"/>
        <v/>
      </c>
      <c r="L44" s="116" t="str">
        <f t="shared" si="5"/>
        <v/>
      </c>
      <c r="M44" s="115" t="str">
        <f t="shared" si="6"/>
        <v/>
      </c>
      <c r="N44" s="116" t="str">
        <f t="shared" si="7"/>
        <v/>
      </c>
      <c r="O44" s="115" t="str">
        <f t="shared" si="8"/>
        <v/>
      </c>
      <c r="P44" s="116" t="str">
        <f t="shared" si="9"/>
        <v/>
      </c>
      <c r="Q44" s="115" t="str">
        <f t="shared" si="10"/>
        <v/>
      </c>
      <c r="R44" s="117" t="str">
        <f t="shared" si="11"/>
        <v>--</v>
      </c>
    </row>
    <row r="45" spans="2:18" ht="14.1" customHeight="1" x14ac:dyDescent="0.2">
      <c r="B45" s="118" t="str">
        <f t="shared" si="12"/>
        <v/>
      </c>
      <c r="C45" s="110"/>
      <c r="D45" s="111" t="str">
        <f t="shared" si="0"/>
        <v/>
      </c>
      <c r="E45" s="112" t="str">
        <f t="shared" si="1"/>
        <v/>
      </c>
      <c r="F45" s="110"/>
      <c r="G45" s="110"/>
      <c r="H45" s="110"/>
      <c r="I45" s="113" t="str">
        <f t="shared" si="2"/>
        <v/>
      </c>
      <c r="J45" s="114" t="str">
        <f t="shared" si="3"/>
        <v/>
      </c>
      <c r="K45" s="115" t="str">
        <f t="shared" si="4"/>
        <v/>
      </c>
      <c r="L45" s="116" t="str">
        <f t="shared" si="5"/>
        <v/>
      </c>
      <c r="M45" s="115" t="str">
        <f t="shared" si="6"/>
        <v/>
      </c>
      <c r="N45" s="116" t="str">
        <f t="shared" si="7"/>
        <v/>
      </c>
      <c r="O45" s="115" t="str">
        <f t="shared" si="8"/>
        <v/>
      </c>
      <c r="P45" s="116" t="str">
        <f t="shared" si="9"/>
        <v/>
      </c>
      <c r="Q45" s="115" t="str">
        <f t="shared" si="10"/>
        <v/>
      </c>
      <c r="R45" s="117" t="str">
        <f t="shared" si="11"/>
        <v>--</v>
      </c>
    </row>
    <row r="46" spans="2:18" ht="14.1" customHeight="1" x14ac:dyDescent="0.2">
      <c r="B46" s="118" t="str">
        <f t="shared" si="12"/>
        <v/>
      </c>
      <c r="C46" s="110"/>
      <c r="D46" s="111" t="str">
        <f t="shared" si="0"/>
        <v/>
      </c>
      <c r="E46" s="112" t="str">
        <f t="shared" si="1"/>
        <v/>
      </c>
      <c r="F46" s="110"/>
      <c r="G46" s="110"/>
      <c r="H46" s="110"/>
      <c r="I46" s="113" t="str">
        <f t="shared" si="2"/>
        <v/>
      </c>
      <c r="J46" s="114" t="str">
        <f t="shared" si="3"/>
        <v/>
      </c>
      <c r="K46" s="115" t="str">
        <f t="shared" si="4"/>
        <v/>
      </c>
      <c r="L46" s="116" t="str">
        <f t="shared" si="5"/>
        <v/>
      </c>
      <c r="M46" s="115" t="str">
        <f t="shared" si="6"/>
        <v/>
      </c>
      <c r="N46" s="116" t="str">
        <f t="shared" si="7"/>
        <v/>
      </c>
      <c r="O46" s="115" t="str">
        <f t="shared" si="8"/>
        <v/>
      </c>
      <c r="P46" s="116" t="str">
        <f t="shared" si="9"/>
        <v/>
      </c>
      <c r="Q46" s="115" t="str">
        <f t="shared" si="10"/>
        <v/>
      </c>
      <c r="R46" s="117" t="str">
        <f t="shared" si="11"/>
        <v>--</v>
      </c>
    </row>
    <row r="47" spans="2:18" ht="14.1" customHeight="1" x14ac:dyDescent="0.2">
      <c r="B47" s="118" t="str">
        <f t="shared" si="12"/>
        <v/>
      </c>
      <c r="C47" s="110"/>
      <c r="D47" s="111" t="str">
        <f t="shared" si="0"/>
        <v/>
      </c>
      <c r="E47" s="112" t="str">
        <f t="shared" si="1"/>
        <v/>
      </c>
      <c r="F47" s="110"/>
      <c r="G47" s="110"/>
      <c r="H47" s="110"/>
      <c r="I47" s="113" t="str">
        <f t="shared" si="2"/>
        <v/>
      </c>
      <c r="J47" s="114" t="str">
        <f t="shared" si="3"/>
        <v/>
      </c>
      <c r="K47" s="115" t="str">
        <f t="shared" si="4"/>
        <v/>
      </c>
      <c r="L47" s="116" t="str">
        <f t="shared" si="5"/>
        <v/>
      </c>
      <c r="M47" s="115" t="str">
        <f t="shared" si="6"/>
        <v/>
      </c>
      <c r="N47" s="116" t="str">
        <f t="shared" si="7"/>
        <v/>
      </c>
      <c r="O47" s="115" t="str">
        <f t="shared" si="8"/>
        <v/>
      </c>
      <c r="P47" s="116" t="str">
        <f t="shared" si="9"/>
        <v/>
      </c>
      <c r="Q47" s="115" t="str">
        <f t="shared" si="10"/>
        <v/>
      </c>
      <c r="R47" s="117" t="str">
        <f t="shared" si="11"/>
        <v>--</v>
      </c>
    </row>
    <row r="48" spans="2:18" ht="14.1" customHeight="1" x14ac:dyDescent="0.2">
      <c r="B48" s="118" t="str">
        <f t="shared" si="12"/>
        <v/>
      </c>
      <c r="C48" s="110"/>
      <c r="D48" s="111" t="str">
        <f t="shared" si="0"/>
        <v/>
      </c>
      <c r="E48" s="112" t="str">
        <f t="shared" si="1"/>
        <v/>
      </c>
      <c r="F48" s="110"/>
      <c r="G48" s="110"/>
      <c r="H48" s="110"/>
      <c r="I48" s="113" t="str">
        <f t="shared" si="2"/>
        <v/>
      </c>
      <c r="J48" s="114" t="str">
        <f t="shared" si="3"/>
        <v/>
      </c>
      <c r="K48" s="115" t="str">
        <f t="shared" si="4"/>
        <v/>
      </c>
      <c r="L48" s="116" t="str">
        <f t="shared" si="5"/>
        <v/>
      </c>
      <c r="M48" s="115" t="str">
        <f t="shared" si="6"/>
        <v/>
      </c>
      <c r="N48" s="116" t="str">
        <f t="shared" si="7"/>
        <v/>
      </c>
      <c r="O48" s="115" t="str">
        <f t="shared" si="8"/>
        <v/>
      </c>
      <c r="P48" s="116" t="str">
        <f t="shared" si="9"/>
        <v/>
      </c>
      <c r="Q48" s="115" t="str">
        <f t="shared" si="10"/>
        <v/>
      </c>
      <c r="R48" s="117" t="str">
        <f t="shared" si="11"/>
        <v>--</v>
      </c>
    </row>
    <row r="49" spans="2:18" ht="14.1" customHeight="1" x14ac:dyDescent="0.2">
      <c r="B49" s="118" t="str">
        <f t="shared" si="12"/>
        <v/>
      </c>
      <c r="C49" s="110"/>
      <c r="D49" s="111" t="str">
        <f t="shared" si="0"/>
        <v/>
      </c>
      <c r="E49" s="112" t="str">
        <f t="shared" si="1"/>
        <v/>
      </c>
      <c r="F49" s="110"/>
      <c r="G49" s="110"/>
      <c r="H49" s="110"/>
      <c r="I49" s="113" t="str">
        <f t="shared" si="2"/>
        <v/>
      </c>
      <c r="J49" s="114" t="str">
        <f t="shared" si="3"/>
        <v/>
      </c>
      <c r="K49" s="115" t="str">
        <f t="shared" si="4"/>
        <v/>
      </c>
      <c r="L49" s="116" t="str">
        <f t="shared" si="5"/>
        <v/>
      </c>
      <c r="M49" s="115" t="str">
        <f t="shared" si="6"/>
        <v/>
      </c>
      <c r="N49" s="116" t="str">
        <f t="shared" si="7"/>
        <v/>
      </c>
      <c r="O49" s="115" t="str">
        <f t="shared" si="8"/>
        <v/>
      </c>
      <c r="P49" s="116" t="str">
        <f t="shared" si="9"/>
        <v/>
      </c>
      <c r="Q49" s="115" t="str">
        <f t="shared" si="10"/>
        <v/>
      </c>
      <c r="R49" s="117" t="str">
        <f t="shared" si="11"/>
        <v>--</v>
      </c>
    </row>
    <row r="50" spans="2:18" ht="14.1" customHeight="1" x14ac:dyDescent="0.2">
      <c r="B50" s="118" t="str">
        <f t="shared" si="12"/>
        <v/>
      </c>
      <c r="C50" s="110"/>
      <c r="D50" s="111" t="str">
        <f t="shared" si="0"/>
        <v/>
      </c>
      <c r="E50" s="112" t="str">
        <f t="shared" si="1"/>
        <v/>
      </c>
      <c r="F50" s="110"/>
      <c r="G50" s="110"/>
      <c r="H50" s="110"/>
      <c r="I50" s="113" t="str">
        <f t="shared" si="2"/>
        <v/>
      </c>
      <c r="J50" s="114" t="str">
        <f t="shared" si="3"/>
        <v/>
      </c>
      <c r="K50" s="115" t="str">
        <f t="shared" si="4"/>
        <v/>
      </c>
      <c r="L50" s="116" t="str">
        <f t="shared" si="5"/>
        <v/>
      </c>
      <c r="M50" s="115" t="str">
        <f t="shared" si="6"/>
        <v/>
      </c>
      <c r="N50" s="116" t="str">
        <f t="shared" si="7"/>
        <v/>
      </c>
      <c r="O50" s="115" t="str">
        <f t="shared" si="8"/>
        <v/>
      </c>
      <c r="P50" s="116" t="str">
        <f t="shared" si="9"/>
        <v/>
      </c>
      <c r="Q50" s="115" t="str">
        <f t="shared" si="10"/>
        <v/>
      </c>
      <c r="R50" s="117" t="str">
        <f t="shared" si="11"/>
        <v>--</v>
      </c>
    </row>
    <row r="51" spans="2:18" ht="14.1" customHeight="1" x14ac:dyDescent="0.2">
      <c r="B51" s="118" t="str">
        <f t="shared" si="12"/>
        <v/>
      </c>
      <c r="C51" s="110"/>
      <c r="D51" s="111" t="str">
        <f t="shared" si="0"/>
        <v/>
      </c>
      <c r="E51" s="112" t="str">
        <f t="shared" si="1"/>
        <v/>
      </c>
      <c r="F51" s="110"/>
      <c r="G51" s="110"/>
      <c r="H51" s="110"/>
      <c r="I51" s="113" t="str">
        <f t="shared" si="2"/>
        <v/>
      </c>
      <c r="J51" s="114" t="str">
        <f t="shared" si="3"/>
        <v/>
      </c>
      <c r="K51" s="115" t="str">
        <f t="shared" si="4"/>
        <v/>
      </c>
      <c r="L51" s="116" t="str">
        <f t="shared" si="5"/>
        <v/>
      </c>
      <c r="M51" s="115" t="str">
        <f t="shared" si="6"/>
        <v/>
      </c>
      <c r="N51" s="116" t="str">
        <f t="shared" si="7"/>
        <v/>
      </c>
      <c r="O51" s="115" t="str">
        <f t="shared" si="8"/>
        <v/>
      </c>
      <c r="P51" s="116" t="str">
        <f t="shared" si="9"/>
        <v/>
      </c>
      <c r="Q51" s="115" t="str">
        <f t="shared" si="10"/>
        <v/>
      </c>
      <c r="R51" s="117" t="str">
        <f t="shared" si="11"/>
        <v>--</v>
      </c>
    </row>
    <row r="52" spans="2:18" ht="14.1" customHeight="1" x14ac:dyDescent="0.2">
      <c r="B52" s="118" t="str">
        <f t="shared" si="12"/>
        <v/>
      </c>
      <c r="C52" s="110"/>
      <c r="D52" s="111" t="str">
        <f t="shared" si="0"/>
        <v/>
      </c>
      <c r="E52" s="112" t="str">
        <f t="shared" si="1"/>
        <v/>
      </c>
      <c r="F52" s="110"/>
      <c r="G52" s="110"/>
      <c r="H52" s="110"/>
      <c r="I52" s="113" t="str">
        <f t="shared" si="2"/>
        <v/>
      </c>
      <c r="J52" s="114" t="str">
        <f t="shared" si="3"/>
        <v/>
      </c>
      <c r="K52" s="115" t="str">
        <f t="shared" si="4"/>
        <v/>
      </c>
      <c r="L52" s="116" t="str">
        <f t="shared" si="5"/>
        <v/>
      </c>
      <c r="M52" s="115" t="str">
        <f t="shared" si="6"/>
        <v/>
      </c>
      <c r="N52" s="116" t="str">
        <f t="shared" si="7"/>
        <v/>
      </c>
      <c r="O52" s="115" t="str">
        <f t="shared" si="8"/>
        <v/>
      </c>
      <c r="P52" s="116" t="str">
        <f t="shared" si="9"/>
        <v/>
      </c>
      <c r="Q52" s="115" t="str">
        <f t="shared" si="10"/>
        <v/>
      </c>
      <c r="R52" s="117" t="str">
        <f t="shared" si="11"/>
        <v>--</v>
      </c>
    </row>
    <row r="53" spans="2:18" ht="14.1" customHeight="1" x14ac:dyDescent="0.2">
      <c r="B53" s="118" t="str">
        <f t="shared" si="12"/>
        <v/>
      </c>
      <c r="C53" s="110"/>
      <c r="D53" s="111" t="str">
        <f t="shared" si="0"/>
        <v/>
      </c>
      <c r="E53" s="112" t="str">
        <f t="shared" si="1"/>
        <v/>
      </c>
      <c r="F53" s="110"/>
      <c r="G53" s="110"/>
      <c r="H53" s="110"/>
      <c r="I53" s="113" t="str">
        <f t="shared" si="2"/>
        <v/>
      </c>
      <c r="J53" s="114" t="str">
        <f t="shared" si="3"/>
        <v/>
      </c>
      <c r="K53" s="115" t="str">
        <f t="shared" si="4"/>
        <v/>
      </c>
      <c r="L53" s="116" t="str">
        <f t="shared" si="5"/>
        <v/>
      </c>
      <c r="M53" s="115" t="str">
        <f t="shared" si="6"/>
        <v/>
      </c>
      <c r="N53" s="116" t="str">
        <f t="shared" si="7"/>
        <v/>
      </c>
      <c r="O53" s="115" t="str">
        <f t="shared" si="8"/>
        <v/>
      </c>
      <c r="P53" s="116" t="str">
        <f t="shared" si="9"/>
        <v/>
      </c>
      <c r="Q53" s="115" t="str">
        <f t="shared" si="10"/>
        <v/>
      </c>
      <c r="R53" s="117" t="str">
        <f t="shared" si="11"/>
        <v>--</v>
      </c>
    </row>
    <row r="54" spans="2:18" ht="14.1" customHeight="1" x14ac:dyDescent="0.2">
      <c r="B54" s="118" t="str">
        <f t="shared" si="12"/>
        <v/>
      </c>
      <c r="C54" s="110"/>
      <c r="D54" s="111" t="str">
        <f t="shared" si="0"/>
        <v/>
      </c>
      <c r="E54" s="112" t="str">
        <f t="shared" si="1"/>
        <v/>
      </c>
      <c r="F54" s="110"/>
      <c r="G54" s="110"/>
      <c r="H54" s="110"/>
      <c r="I54" s="113" t="str">
        <f t="shared" si="2"/>
        <v/>
      </c>
      <c r="J54" s="114" t="str">
        <f t="shared" si="3"/>
        <v/>
      </c>
      <c r="K54" s="115" t="str">
        <f t="shared" si="4"/>
        <v/>
      </c>
      <c r="L54" s="116" t="str">
        <f t="shared" si="5"/>
        <v/>
      </c>
      <c r="M54" s="115" t="str">
        <f t="shared" si="6"/>
        <v/>
      </c>
      <c r="N54" s="116" t="str">
        <f t="shared" si="7"/>
        <v/>
      </c>
      <c r="O54" s="115" t="str">
        <f t="shared" si="8"/>
        <v/>
      </c>
      <c r="P54" s="116" t="str">
        <f t="shared" si="9"/>
        <v/>
      </c>
      <c r="Q54" s="115" t="str">
        <f t="shared" si="10"/>
        <v/>
      </c>
      <c r="R54" s="117" t="str">
        <f t="shared" si="11"/>
        <v>--</v>
      </c>
    </row>
    <row r="55" spans="2:18" ht="14.1" customHeight="1" x14ac:dyDescent="0.2">
      <c r="B55" s="118" t="str">
        <f t="shared" si="12"/>
        <v/>
      </c>
      <c r="C55" s="110"/>
      <c r="D55" s="111" t="str">
        <f t="shared" si="0"/>
        <v/>
      </c>
      <c r="E55" s="112" t="str">
        <f t="shared" si="1"/>
        <v/>
      </c>
      <c r="F55" s="110"/>
      <c r="G55" s="110"/>
      <c r="H55" s="110"/>
      <c r="I55" s="113" t="str">
        <f t="shared" si="2"/>
        <v/>
      </c>
      <c r="J55" s="114" t="str">
        <f t="shared" si="3"/>
        <v/>
      </c>
      <c r="K55" s="115" t="str">
        <f t="shared" si="4"/>
        <v/>
      </c>
      <c r="L55" s="116" t="str">
        <f t="shared" si="5"/>
        <v/>
      </c>
      <c r="M55" s="115" t="str">
        <f t="shared" si="6"/>
        <v/>
      </c>
      <c r="N55" s="116" t="str">
        <f t="shared" si="7"/>
        <v/>
      </c>
      <c r="O55" s="115" t="str">
        <f t="shared" si="8"/>
        <v/>
      </c>
      <c r="P55" s="116" t="str">
        <f t="shared" si="9"/>
        <v/>
      </c>
      <c r="Q55" s="115" t="str">
        <f t="shared" si="10"/>
        <v/>
      </c>
      <c r="R55" s="117" t="str">
        <f t="shared" si="11"/>
        <v>--</v>
      </c>
    </row>
    <row r="56" spans="2:18" ht="14.1" customHeight="1" x14ac:dyDescent="0.2">
      <c r="B56" s="118" t="str">
        <f t="shared" si="12"/>
        <v/>
      </c>
      <c r="C56" s="110"/>
      <c r="D56" s="111" t="str">
        <f t="shared" si="0"/>
        <v/>
      </c>
      <c r="E56" s="112" t="str">
        <f t="shared" si="1"/>
        <v/>
      </c>
      <c r="F56" s="110"/>
      <c r="G56" s="110"/>
      <c r="H56" s="110"/>
      <c r="I56" s="113" t="str">
        <f t="shared" si="2"/>
        <v/>
      </c>
      <c r="J56" s="114" t="str">
        <f t="shared" si="3"/>
        <v/>
      </c>
      <c r="K56" s="115" t="str">
        <f t="shared" si="4"/>
        <v/>
      </c>
      <c r="L56" s="116" t="str">
        <f t="shared" si="5"/>
        <v/>
      </c>
      <c r="M56" s="115" t="str">
        <f t="shared" si="6"/>
        <v/>
      </c>
      <c r="N56" s="116" t="str">
        <f t="shared" si="7"/>
        <v/>
      </c>
      <c r="O56" s="115" t="str">
        <f t="shared" si="8"/>
        <v/>
      </c>
      <c r="P56" s="116" t="str">
        <f t="shared" si="9"/>
        <v/>
      </c>
      <c r="Q56" s="115" t="str">
        <f t="shared" si="10"/>
        <v/>
      </c>
      <c r="R56" s="117" t="str">
        <f t="shared" si="11"/>
        <v>--</v>
      </c>
    </row>
    <row r="57" spans="2:18" ht="14.1" customHeight="1" x14ac:dyDescent="0.2">
      <c r="B57" s="118" t="str">
        <f t="shared" si="12"/>
        <v/>
      </c>
      <c r="C57" s="110"/>
      <c r="D57" s="111" t="str">
        <f t="shared" si="0"/>
        <v/>
      </c>
      <c r="E57" s="112" t="str">
        <f t="shared" si="1"/>
        <v/>
      </c>
      <c r="F57" s="110"/>
      <c r="G57" s="110"/>
      <c r="H57" s="110"/>
      <c r="I57" s="113" t="str">
        <f t="shared" si="2"/>
        <v/>
      </c>
      <c r="J57" s="114" t="str">
        <f t="shared" si="3"/>
        <v/>
      </c>
      <c r="K57" s="115" t="str">
        <f t="shared" si="4"/>
        <v/>
      </c>
      <c r="L57" s="116" t="str">
        <f t="shared" si="5"/>
        <v/>
      </c>
      <c r="M57" s="115" t="str">
        <f t="shared" si="6"/>
        <v/>
      </c>
      <c r="N57" s="116" t="str">
        <f t="shared" si="7"/>
        <v/>
      </c>
      <c r="O57" s="115" t="str">
        <f t="shared" si="8"/>
        <v/>
      </c>
      <c r="P57" s="116" t="str">
        <f t="shared" si="9"/>
        <v/>
      </c>
      <c r="Q57" s="115" t="str">
        <f t="shared" si="10"/>
        <v/>
      </c>
      <c r="R57" s="117" t="str">
        <f t="shared" si="11"/>
        <v>--</v>
      </c>
    </row>
    <row r="58" spans="2:18" ht="14.1" customHeight="1" x14ac:dyDescent="0.2">
      <c r="B58" s="118" t="str">
        <f t="shared" si="12"/>
        <v/>
      </c>
      <c r="C58" s="110"/>
      <c r="D58" s="111" t="str">
        <f t="shared" si="0"/>
        <v/>
      </c>
      <c r="E58" s="112" t="str">
        <f t="shared" si="1"/>
        <v/>
      </c>
      <c r="F58" s="110"/>
      <c r="G58" s="110"/>
      <c r="H58" s="110"/>
      <c r="I58" s="113" t="str">
        <f t="shared" si="2"/>
        <v/>
      </c>
      <c r="J58" s="114" t="str">
        <f t="shared" si="3"/>
        <v/>
      </c>
      <c r="K58" s="115" t="str">
        <f t="shared" si="4"/>
        <v/>
      </c>
      <c r="L58" s="116" t="str">
        <f t="shared" si="5"/>
        <v/>
      </c>
      <c r="M58" s="115" t="str">
        <f t="shared" si="6"/>
        <v/>
      </c>
      <c r="N58" s="116" t="str">
        <f t="shared" si="7"/>
        <v/>
      </c>
      <c r="O58" s="115" t="str">
        <f t="shared" si="8"/>
        <v/>
      </c>
      <c r="P58" s="116" t="str">
        <f t="shared" si="9"/>
        <v/>
      </c>
      <c r="Q58" s="115" t="str">
        <f t="shared" si="10"/>
        <v/>
      </c>
      <c r="R58" s="117" t="str">
        <f t="shared" si="11"/>
        <v>--</v>
      </c>
    </row>
    <row r="59" spans="2:18" ht="14.1" customHeight="1" x14ac:dyDescent="0.2">
      <c r="B59" s="118" t="str">
        <f t="shared" si="12"/>
        <v/>
      </c>
      <c r="C59" s="110"/>
      <c r="D59" s="111" t="str">
        <f t="shared" si="0"/>
        <v/>
      </c>
      <c r="E59" s="112" t="str">
        <f t="shared" si="1"/>
        <v/>
      </c>
      <c r="F59" s="110"/>
      <c r="G59" s="110"/>
      <c r="H59" s="110"/>
      <c r="I59" s="113" t="str">
        <f t="shared" si="2"/>
        <v/>
      </c>
      <c r="J59" s="114" t="str">
        <f t="shared" si="3"/>
        <v/>
      </c>
      <c r="K59" s="115" t="str">
        <f t="shared" si="4"/>
        <v/>
      </c>
      <c r="L59" s="116" t="str">
        <f t="shared" si="5"/>
        <v/>
      </c>
      <c r="M59" s="115" t="str">
        <f t="shared" si="6"/>
        <v/>
      </c>
      <c r="N59" s="116" t="str">
        <f t="shared" si="7"/>
        <v/>
      </c>
      <c r="O59" s="115" t="str">
        <f t="shared" si="8"/>
        <v/>
      </c>
      <c r="P59" s="116" t="str">
        <f t="shared" si="9"/>
        <v/>
      </c>
      <c r="Q59" s="115" t="str">
        <f t="shared" si="10"/>
        <v/>
      </c>
      <c r="R59" s="117" t="str">
        <f t="shared" si="11"/>
        <v>--</v>
      </c>
    </row>
    <row r="60" spans="2:18" ht="14.1" customHeight="1" x14ac:dyDescent="0.2">
      <c r="B60" s="118" t="str">
        <f t="shared" si="12"/>
        <v/>
      </c>
      <c r="C60" s="110"/>
      <c r="D60" s="111" t="str">
        <f t="shared" si="0"/>
        <v/>
      </c>
      <c r="E60" s="112" t="str">
        <f t="shared" si="1"/>
        <v/>
      </c>
      <c r="F60" s="110"/>
      <c r="G60" s="110"/>
      <c r="H60" s="110"/>
      <c r="I60" s="113" t="str">
        <f t="shared" si="2"/>
        <v/>
      </c>
      <c r="J60" s="114" t="str">
        <f t="shared" si="3"/>
        <v/>
      </c>
      <c r="K60" s="115" t="str">
        <f t="shared" si="4"/>
        <v/>
      </c>
      <c r="L60" s="116" t="str">
        <f t="shared" si="5"/>
        <v/>
      </c>
      <c r="M60" s="115" t="str">
        <f t="shared" si="6"/>
        <v/>
      </c>
      <c r="N60" s="116" t="str">
        <f t="shared" si="7"/>
        <v/>
      </c>
      <c r="O60" s="115" t="str">
        <f t="shared" si="8"/>
        <v/>
      </c>
      <c r="P60" s="116" t="str">
        <f t="shared" si="9"/>
        <v/>
      </c>
      <c r="Q60" s="115" t="str">
        <f t="shared" si="10"/>
        <v/>
      </c>
      <c r="R60" s="117" t="str">
        <f t="shared" si="11"/>
        <v>--</v>
      </c>
    </row>
    <row r="61" spans="2:18" ht="14.1" customHeight="1" x14ac:dyDescent="0.2">
      <c r="B61" s="118" t="str">
        <f t="shared" si="12"/>
        <v/>
      </c>
      <c r="C61" s="110"/>
      <c r="D61" s="111" t="str">
        <f t="shared" si="0"/>
        <v/>
      </c>
      <c r="E61" s="112" t="str">
        <f t="shared" si="1"/>
        <v/>
      </c>
      <c r="F61" s="110"/>
      <c r="G61" s="110"/>
      <c r="H61" s="110"/>
      <c r="I61" s="113" t="str">
        <f t="shared" si="2"/>
        <v/>
      </c>
      <c r="J61" s="114" t="str">
        <f t="shared" si="3"/>
        <v/>
      </c>
      <c r="K61" s="115" t="str">
        <f t="shared" si="4"/>
        <v/>
      </c>
      <c r="L61" s="116" t="str">
        <f t="shared" si="5"/>
        <v/>
      </c>
      <c r="M61" s="115" t="str">
        <f t="shared" si="6"/>
        <v/>
      </c>
      <c r="N61" s="116" t="str">
        <f t="shared" si="7"/>
        <v/>
      </c>
      <c r="O61" s="115" t="str">
        <f t="shared" si="8"/>
        <v/>
      </c>
      <c r="P61" s="116" t="str">
        <f t="shared" si="9"/>
        <v/>
      </c>
      <c r="Q61" s="115" t="str">
        <f t="shared" si="10"/>
        <v/>
      </c>
      <c r="R61" s="117" t="str">
        <f t="shared" si="11"/>
        <v>--</v>
      </c>
    </row>
    <row r="62" spans="2:18" ht="14.1" customHeight="1" x14ac:dyDescent="0.2">
      <c r="B62" s="118" t="str">
        <f t="shared" si="12"/>
        <v/>
      </c>
      <c r="C62" s="110"/>
      <c r="D62" s="111" t="str">
        <f t="shared" si="0"/>
        <v/>
      </c>
      <c r="E62" s="112" t="str">
        <f t="shared" si="1"/>
        <v/>
      </c>
      <c r="F62" s="110"/>
      <c r="G62" s="110"/>
      <c r="H62" s="110"/>
      <c r="I62" s="113" t="str">
        <f t="shared" si="2"/>
        <v/>
      </c>
      <c r="J62" s="114" t="str">
        <f t="shared" si="3"/>
        <v/>
      </c>
      <c r="K62" s="115" t="str">
        <f t="shared" si="4"/>
        <v/>
      </c>
      <c r="L62" s="116" t="str">
        <f t="shared" si="5"/>
        <v/>
      </c>
      <c r="M62" s="115" t="str">
        <f t="shared" si="6"/>
        <v/>
      </c>
      <c r="N62" s="116" t="str">
        <f t="shared" si="7"/>
        <v/>
      </c>
      <c r="O62" s="115" t="str">
        <f t="shared" si="8"/>
        <v/>
      </c>
      <c r="P62" s="116" t="str">
        <f t="shared" si="9"/>
        <v/>
      </c>
      <c r="Q62" s="115" t="str">
        <f t="shared" si="10"/>
        <v/>
      </c>
      <c r="R62" s="117" t="str">
        <f t="shared" si="11"/>
        <v>--</v>
      </c>
    </row>
    <row r="63" spans="2:18" ht="14.1" customHeight="1" x14ac:dyDescent="0.2">
      <c r="B63" s="118" t="str">
        <f t="shared" si="12"/>
        <v/>
      </c>
      <c r="C63" s="110"/>
      <c r="D63" s="111" t="str">
        <f t="shared" si="0"/>
        <v/>
      </c>
      <c r="E63" s="112" t="str">
        <f t="shared" si="1"/>
        <v/>
      </c>
      <c r="F63" s="110"/>
      <c r="G63" s="110"/>
      <c r="H63" s="110"/>
      <c r="I63" s="113" t="str">
        <f t="shared" si="2"/>
        <v/>
      </c>
      <c r="J63" s="114" t="str">
        <f t="shared" si="3"/>
        <v/>
      </c>
      <c r="K63" s="115" t="str">
        <f t="shared" si="4"/>
        <v/>
      </c>
      <c r="L63" s="116" t="str">
        <f t="shared" si="5"/>
        <v/>
      </c>
      <c r="M63" s="115" t="str">
        <f t="shared" si="6"/>
        <v/>
      </c>
      <c r="N63" s="116" t="str">
        <f t="shared" si="7"/>
        <v/>
      </c>
      <c r="O63" s="115" t="str">
        <f t="shared" si="8"/>
        <v/>
      </c>
      <c r="P63" s="116" t="str">
        <f t="shared" si="9"/>
        <v/>
      </c>
      <c r="Q63" s="115" t="str">
        <f t="shared" si="10"/>
        <v/>
      </c>
      <c r="R63" s="117" t="str">
        <f t="shared" si="11"/>
        <v>--</v>
      </c>
    </row>
    <row r="64" spans="2:18" ht="14.1" customHeight="1" x14ac:dyDescent="0.2">
      <c r="B64" s="118" t="str">
        <f t="shared" si="12"/>
        <v/>
      </c>
      <c r="C64" s="110"/>
      <c r="D64" s="111" t="str">
        <f t="shared" si="0"/>
        <v/>
      </c>
      <c r="E64" s="112" t="str">
        <f t="shared" si="1"/>
        <v/>
      </c>
      <c r="F64" s="110"/>
      <c r="G64" s="110"/>
      <c r="H64" s="110"/>
      <c r="I64" s="113" t="str">
        <f t="shared" si="2"/>
        <v/>
      </c>
      <c r="J64" s="114" t="str">
        <f t="shared" si="3"/>
        <v/>
      </c>
      <c r="K64" s="115" t="str">
        <f t="shared" si="4"/>
        <v/>
      </c>
      <c r="L64" s="116" t="str">
        <f t="shared" si="5"/>
        <v/>
      </c>
      <c r="M64" s="115" t="str">
        <f t="shared" si="6"/>
        <v/>
      </c>
      <c r="N64" s="116" t="str">
        <f t="shared" si="7"/>
        <v/>
      </c>
      <c r="O64" s="115" t="str">
        <f t="shared" si="8"/>
        <v/>
      </c>
      <c r="P64" s="116" t="str">
        <f t="shared" si="9"/>
        <v/>
      </c>
      <c r="Q64" s="115" t="str">
        <f t="shared" si="10"/>
        <v/>
      </c>
      <c r="R64" s="117" t="str">
        <f t="shared" si="11"/>
        <v>--</v>
      </c>
    </row>
    <row r="65" spans="2:18" ht="14.1" customHeight="1" x14ac:dyDescent="0.2">
      <c r="B65" s="118" t="str">
        <f t="shared" si="12"/>
        <v/>
      </c>
      <c r="C65" s="110"/>
      <c r="D65" s="111" t="str">
        <f t="shared" si="0"/>
        <v/>
      </c>
      <c r="E65" s="112" t="str">
        <f t="shared" si="1"/>
        <v/>
      </c>
      <c r="F65" s="110"/>
      <c r="G65" s="110"/>
      <c r="H65" s="110"/>
      <c r="I65" s="113" t="str">
        <f t="shared" si="2"/>
        <v/>
      </c>
      <c r="J65" s="114" t="str">
        <f t="shared" si="3"/>
        <v/>
      </c>
      <c r="K65" s="115" t="str">
        <f t="shared" si="4"/>
        <v/>
      </c>
      <c r="L65" s="116" t="str">
        <f t="shared" si="5"/>
        <v/>
      </c>
      <c r="M65" s="115" t="str">
        <f t="shared" si="6"/>
        <v/>
      </c>
      <c r="N65" s="116" t="str">
        <f t="shared" si="7"/>
        <v/>
      </c>
      <c r="O65" s="115" t="str">
        <f t="shared" si="8"/>
        <v/>
      </c>
      <c r="P65" s="116" t="str">
        <f t="shared" si="9"/>
        <v/>
      </c>
      <c r="Q65" s="115" t="str">
        <f t="shared" si="10"/>
        <v/>
      </c>
      <c r="R65" s="117" t="str">
        <f t="shared" si="11"/>
        <v>--</v>
      </c>
    </row>
    <row r="66" spans="2:18" ht="14.1" customHeight="1" x14ac:dyDescent="0.2">
      <c r="B66" s="118" t="str">
        <f t="shared" si="12"/>
        <v/>
      </c>
      <c r="C66" s="110"/>
      <c r="D66" s="111" t="str">
        <f t="shared" si="0"/>
        <v/>
      </c>
      <c r="E66" s="112" t="str">
        <f t="shared" si="1"/>
        <v/>
      </c>
      <c r="F66" s="110"/>
      <c r="G66" s="110"/>
      <c r="H66" s="110"/>
      <c r="I66" s="113" t="str">
        <f t="shared" si="2"/>
        <v/>
      </c>
      <c r="J66" s="114" t="str">
        <f t="shared" si="3"/>
        <v/>
      </c>
      <c r="K66" s="115" t="str">
        <f t="shared" si="4"/>
        <v/>
      </c>
      <c r="L66" s="116" t="str">
        <f t="shared" si="5"/>
        <v/>
      </c>
      <c r="M66" s="115" t="str">
        <f t="shared" si="6"/>
        <v/>
      </c>
      <c r="N66" s="116" t="str">
        <f t="shared" si="7"/>
        <v/>
      </c>
      <c r="O66" s="115" t="str">
        <f t="shared" si="8"/>
        <v/>
      </c>
      <c r="P66" s="116" t="str">
        <f t="shared" si="9"/>
        <v/>
      </c>
      <c r="Q66" s="115" t="str">
        <f t="shared" si="10"/>
        <v/>
      </c>
      <c r="R66" s="117" t="str">
        <f t="shared" si="11"/>
        <v>--</v>
      </c>
    </row>
    <row r="67" spans="2:18" ht="14.1" customHeight="1" x14ac:dyDescent="0.2">
      <c r="B67" s="118" t="str">
        <f t="shared" si="12"/>
        <v/>
      </c>
      <c r="C67" s="110"/>
      <c r="D67" s="111" t="str">
        <f t="shared" si="0"/>
        <v/>
      </c>
      <c r="E67" s="112" t="str">
        <f t="shared" si="1"/>
        <v/>
      </c>
      <c r="F67" s="110"/>
      <c r="G67" s="110"/>
      <c r="H67" s="110"/>
      <c r="I67" s="113" t="str">
        <f t="shared" si="2"/>
        <v/>
      </c>
      <c r="J67" s="114" t="str">
        <f t="shared" si="3"/>
        <v/>
      </c>
      <c r="K67" s="115" t="str">
        <f t="shared" si="4"/>
        <v/>
      </c>
      <c r="L67" s="116" t="str">
        <f t="shared" si="5"/>
        <v/>
      </c>
      <c r="M67" s="115" t="str">
        <f t="shared" si="6"/>
        <v/>
      </c>
      <c r="N67" s="116" t="str">
        <f t="shared" si="7"/>
        <v/>
      </c>
      <c r="O67" s="115" t="str">
        <f t="shared" si="8"/>
        <v/>
      </c>
      <c r="P67" s="116" t="str">
        <f t="shared" si="9"/>
        <v/>
      </c>
      <c r="Q67" s="115" t="str">
        <f t="shared" si="10"/>
        <v/>
      </c>
      <c r="R67" s="117" t="str">
        <f t="shared" si="11"/>
        <v>--</v>
      </c>
    </row>
    <row r="68" spans="2:18" ht="14.1" customHeight="1" x14ac:dyDescent="0.2">
      <c r="B68" s="118" t="str">
        <f t="shared" si="12"/>
        <v/>
      </c>
      <c r="C68" s="110"/>
      <c r="D68" s="111" t="str">
        <f t="shared" si="0"/>
        <v/>
      </c>
      <c r="E68" s="112" t="str">
        <f t="shared" si="1"/>
        <v/>
      </c>
      <c r="F68" s="110"/>
      <c r="G68" s="110"/>
      <c r="H68" s="110"/>
      <c r="I68" s="113" t="str">
        <f t="shared" si="2"/>
        <v/>
      </c>
      <c r="J68" s="114" t="str">
        <f t="shared" si="3"/>
        <v/>
      </c>
      <c r="K68" s="115" t="str">
        <f t="shared" si="4"/>
        <v/>
      </c>
      <c r="L68" s="116" t="str">
        <f t="shared" si="5"/>
        <v/>
      </c>
      <c r="M68" s="115" t="str">
        <f t="shared" si="6"/>
        <v/>
      </c>
      <c r="N68" s="116"/>
      <c r="O68" s="115" t="str">
        <f t="shared" si="8"/>
        <v/>
      </c>
      <c r="P68" s="116" t="str">
        <f t="shared" si="9"/>
        <v/>
      </c>
      <c r="Q68" s="115" t="str">
        <f t="shared" si="10"/>
        <v/>
      </c>
      <c r="R68" s="117" t="str">
        <f t="shared" si="11"/>
        <v>--</v>
      </c>
    </row>
    <row r="69" spans="2:18" ht="14.1" customHeight="1" x14ac:dyDescent="0.2">
      <c r="B69" s="120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195" t="s">
        <v>157</v>
      </c>
      <c r="O69" s="195"/>
      <c r="P69" s="195"/>
      <c r="Q69" s="195"/>
      <c r="R69" s="121">
        <f>COUNTIF(R9:R68,"Ja")</f>
        <v>0</v>
      </c>
    </row>
    <row r="70" spans="2:18" ht="14.1" customHeight="1" x14ac:dyDescent="0.2">
      <c r="B70" s="122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95" t="s">
        <v>158</v>
      </c>
      <c r="O70" s="195"/>
      <c r="P70" s="195"/>
      <c r="Q70" s="195"/>
      <c r="R70" s="121" t="str">
        <f>IF(R69&gt;9.99,"Ja","Nein")</f>
        <v>Nein</v>
      </c>
    </row>
    <row r="71" spans="2:18" x14ac:dyDescent="0.2"/>
    <row r="72" spans="2:18" x14ac:dyDescent="0.2"/>
    <row r="73" spans="2:18" x14ac:dyDescent="0.2"/>
    <row r="74" spans="2:18" x14ac:dyDescent="0.2"/>
    <row r="75" spans="2:18" x14ac:dyDescent="0.2"/>
    <row r="76" spans="2:18" x14ac:dyDescent="0.2"/>
    <row r="77" spans="2:18" x14ac:dyDescent="0.2"/>
    <row r="78" spans="2:18" x14ac:dyDescent="0.2"/>
    <row r="79" spans="2:18" x14ac:dyDescent="0.2"/>
    <row r="80" spans="2:18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spans="2:11" x14ac:dyDescent="0.2"/>
    <row r="194" spans="2:11" x14ac:dyDescent="0.2"/>
    <row r="195" spans="2:11" x14ac:dyDescent="0.2"/>
    <row r="196" spans="2:11" x14ac:dyDescent="0.2"/>
    <row r="197" spans="2:11" x14ac:dyDescent="0.2"/>
    <row r="199" spans="2:11" ht="15.75" hidden="1" x14ac:dyDescent="0.2">
      <c r="B199" s="18" t="s">
        <v>53</v>
      </c>
      <c r="C199" s="124"/>
      <c r="D199" s="124"/>
      <c r="E199" s="19"/>
      <c r="F199" s="19"/>
      <c r="G199" s="19"/>
      <c r="H199" s="19"/>
      <c r="I199" s="19"/>
      <c r="J199" s="19"/>
      <c r="K199" s="83"/>
    </row>
    <row r="200" spans="2:11" hidden="1" x14ac:dyDescent="0.2">
      <c r="B200" s="125"/>
      <c r="C200" s="126"/>
      <c r="D200" s="126"/>
      <c r="E200" s="22"/>
      <c r="F200" s="22"/>
      <c r="G200" s="22"/>
      <c r="H200" s="22"/>
      <c r="I200" s="22"/>
      <c r="J200" s="22"/>
      <c r="K200" s="86"/>
    </row>
    <row r="201" spans="2:11" hidden="1" x14ac:dyDescent="0.2">
      <c r="B201" s="21" t="s">
        <v>54</v>
      </c>
      <c r="C201" s="39"/>
      <c r="D201" s="39"/>
      <c r="E201" s="24" t="s">
        <v>159</v>
      </c>
      <c r="F201" s="24"/>
      <c r="G201" s="24"/>
      <c r="H201" s="24"/>
      <c r="I201" s="24"/>
      <c r="J201" s="24"/>
      <c r="K201" s="95"/>
    </row>
    <row r="202" spans="2:11" hidden="1" x14ac:dyDescent="0.2">
      <c r="B202" s="21"/>
      <c r="C202" s="39"/>
      <c r="D202" s="39"/>
      <c r="E202" s="24" t="s">
        <v>160</v>
      </c>
      <c r="F202" s="24"/>
      <c r="G202" s="24"/>
      <c r="H202" s="24"/>
      <c r="I202" s="24"/>
      <c r="J202" s="24"/>
      <c r="K202" s="95"/>
    </row>
    <row r="203" spans="2:11" hidden="1" x14ac:dyDescent="0.2">
      <c r="B203" s="125"/>
      <c r="C203" s="22"/>
      <c r="D203" s="22"/>
      <c r="E203" s="24" t="s">
        <v>161</v>
      </c>
      <c r="F203" s="24"/>
      <c r="G203" s="24"/>
      <c r="H203" s="24"/>
      <c r="I203" s="24"/>
      <c r="J203" s="24"/>
      <c r="K203" s="95"/>
    </row>
    <row r="204" spans="2:11" hidden="1" x14ac:dyDescent="0.2">
      <c r="B204" s="125"/>
      <c r="C204" s="22"/>
      <c r="D204" s="22"/>
      <c r="E204" s="22"/>
      <c r="F204" s="22"/>
      <c r="G204" s="22"/>
      <c r="H204" s="22"/>
      <c r="I204" s="22"/>
      <c r="J204" s="22"/>
      <c r="K204" s="86"/>
    </row>
    <row r="205" spans="2:11" hidden="1" x14ac:dyDescent="0.2">
      <c r="B205" s="21" t="s">
        <v>162</v>
      </c>
      <c r="C205" s="22"/>
      <c r="D205" s="127" t="str">
        <f>IF(CHK_ERG1="","","X")</f>
        <v/>
      </c>
      <c r="E205" s="22"/>
      <c r="F205" s="128"/>
      <c r="G205" s="22"/>
      <c r="H205" s="22" t="s">
        <v>163</v>
      </c>
      <c r="I205" s="22"/>
      <c r="J205" s="127" t="str">
        <f>IF(CHK_ERG2="","","X")</f>
        <v/>
      </c>
      <c r="K205" s="86"/>
    </row>
    <row r="206" spans="2:11" hidden="1" x14ac:dyDescent="0.2">
      <c r="B206" s="21"/>
      <c r="C206" s="22"/>
      <c r="D206" s="22"/>
      <c r="E206" s="22"/>
      <c r="F206" s="128"/>
      <c r="G206" s="22"/>
      <c r="H206" s="22"/>
      <c r="I206" s="22"/>
      <c r="J206" s="22"/>
      <c r="K206" s="86"/>
    </row>
    <row r="207" spans="2:11" hidden="1" x14ac:dyDescent="0.2">
      <c r="B207" s="25" t="s">
        <v>164</v>
      </c>
      <c r="C207" s="27"/>
      <c r="D207" s="27"/>
      <c r="E207" s="57" t="s">
        <v>165</v>
      </c>
      <c r="F207" s="57"/>
      <c r="G207" s="57"/>
      <c r="H207" s="57"/>
      <c r="I207" s="57"/>
      <c r="J207" s="57"/>
      <c r="K207" s="129"/>
    </row>
    <row r="208" spans="2:11" ht="15.75" hidden="1" x14ac:dyDescent="0.2">
      <c r="B208" s="130"/>
      <c r="C208" s="131"/>
      <c r="D208" s="131"/>
      <c r="E208" s="132"/>
      <c r="F208" s="132"/>
      <c r="G208" s="132"/>
      <c r="H208" s="132"/>
      <c r="I208" s="132"/>
      <c r="J208" s="132"/>
    </row>
  </sheetData>
  <mergeCells count="10">
    <mergeCell ref="N69:Q69"/>
    <mergeCell ref="N70:Q70"/>
    <mergeCell ref="J6:K6"/>
    <mergeCell ref="L6:M6"/>
    <mergeCell ref="N6:O6"/>
    <mergeCell ref="P6:Q6"/>
    <mergeCell ref="J7:K7"/>
    <mergeCell ref="L7:M7"/>
    <mergeCell ref="N7:O7"/>
    <mergeCell ref="P7:Q7"/>
  </mergeCells>
  <dataValidations count="1">
    <dataValidation type="whole" operator="greaterThanOrEqual" allowBlank="1" showInputMessage="1" showErrorMessage="1" errorTitle="Falscher Eingabewert" error="Das Jahr des Beginns der Beitragszahlung_x000a_darf nicht kleiner als 1948 sein." promptTitle="Jahr des Beginns der Beitragszahlung" prompt="Das Jahr des Beginns der Beitragszahlung." sqref="B9">
      <formula1>1948</formula1>
      <formula2>0</formula2>
    </dataValidation>
  </dataValidations>
  <pageMargins left="0.39374999999999999" right="0.39374999999999999" top="0.86250000000000004" bottom="0.39374999999999999" header="0.51180555555555551" footer="0.51180555555555551"/>
  <pageSetup paperSize="9" scale="90" orientation="landscape" useFirstPageNumber="1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5536"/>
  <sheetViews>
    <sheetView workbookViewId="0">
      <pane ySplit="8" topLeftCell="A9" activePane="bottomLeft" state="frozen"/>
      <selection pane="bottomLeft" activeCell="K7" sqref="K7"/>
    </sheetView>
  </sheetViews>
  <sheetFormatPr defaultColWidth="11.5703125" defaultRowHeight="12.75" x14ac:dyDescent="0.2"/>
  <cols>
    <col min="1" max="1" width="2.5703125" style="1" customWidth="1"/>
    <col min="2" max="2" width="5.140625" style="1" customWidth="1"/>
    <col min="3" max="3" width="9.140625" style="1" customWidth="1"/>
    <col min="4" max="4" width="4.5703125" style="1" customWidth="1"/>
    <col min="5" max="5" width="11.7109375" style="1" customWidth="1"/>
    <col min="6" max="6" width="4.5703125" style="1" customWidth="1"/>
    <col min="7" max="7" width="11.7109375" style="1" customWidth="1"/>
    <col min="8" max="8" width="4.5703125" style="1" customWidth="1"/>
    <col min="9" max="9" width="12.28515625" style="1" customWidth="1"/>
    <col min="10" max="10" width="4.5703125" style="1" customWidth="1"/>
    <col min="11" max="11" width="11.7109375" style="1" customWidth="1"/>
    <col min="12" max="12" width="13.28515625" style="1" customWidth="1"/>
    <col min="13" max="16384" width="11.5703125" style="1"/>
  </cols>
  <sheetData>
    <row r="1" spans="2:12" ht="14.1" customHeight="1" x14ac:dyDescent="0.2"/>
    <row r="2" spans="2:12" x14ac:dyDescent="0.2">
      <c r="B2" s="99" t="s">
        <v>166</v>
      </c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2:12" ht="8.4499999999999993" customHeight="1" x14ac:dyDescent="0.2">
      <c r="B3" s="99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2:12" x14ac:dyDescent="0.2">
      <c r="B4" s="100" t="s">
        <v>167</v>
      </c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2:12" ht="8.4499999999999993" customHeight="1" x14ac:dyDescent="0.2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2:12" x14ac:dyDescent="0.2">
      <c r="B6" s="101">
        <v>1</v>
      </c>
      <c r="C6" s="196">
        <v>2</v>
      </c>
      <c r="D6" s="196"/>
      <c r="E6" s="196">
        <v>3</v>
      </c>
      <c r="F6" s="196"/>
      <c r="G6" s="196">
        <v>4</v>
      </c>
      <c r="H6" s="196"/>
      <c r="I6" s="196">
        <v>5</v>
      </c>
      <c r="J6" s="196"/>
      <c r="K6" s="101">
        <v>6</v>
      </c>
      <c r="L6" s="101">
        <v>7</v>
      </c>
    </row>
    <row r="7" spans="2:12" ht="11.85" customHeight="1" x14ac:dyDescent="0.2">
      <c r="B7" s="133"/>
      <c r="C7" s="202" t="s">
        <v>140</v>
      </c>
      <c r="D7" s="202"/>
      <c r="E7" s="203" t="s">
        <v>168</v>
      </c>
      <c r="F7" s="203"/>
      <c r="G7" s="202" t="s">
        <v>140</v>
      </c>
      <c r="H7" s="202"/>
      <c r="I7" s="204" t="s">
        <v>169</v>
      </c>
      <c r="J7" s="204"/>
      <c r="K7" s="134" t="s">
        <v>170</v>
      </c>
      <c r="L7" s="134" t="s">
        <v>171</v>
      </c>
    </row>
    <row r="8" spans="2:12" ht="42.6" customHeight="1" x14ac:dyDescent="0.2">
      <c r="B8" s="108" t="s">
        <v>142</v>
      </c>
      <c r="C8" s="108" t="s">
        <v>172</v>
      </c>
      <c r="D8" s="108" t="s">
        <v>154</v>
      </c>
      <c r="E8" s="108" t="s">
        <v>173</v>
      </c>
      <c r="F8" s="108" t="s">
        <v>154</v>
      </c>
      <c r="G8" s="108" t="s">
        <v>153</v>
      </c>
      <c r="H8" s="108" t="s">
        <v>154</v>
      </c>
      <c r="I8" s="108" t="s">
        <v>174</v>
      </c>
      <c r="J8" s="108" t="s">
        <v>154</v>
      </c>
      <c r="K8" s="108" t="s">
        <v>175</v>
      </c>
      <c r="L8" s="108" t="s">
        <v>176</v>
      </c>
    </row>
    <row r="9" spans="2:12" ht="14.1" customHeight="1" x14ac:dyDescent="0.2">
      <c r="B9" s="102" t="str">
        <f>IF(Eingabetabelle!B9="","",Eingabetabelle!B9)</f>
        <v/>
      </c>
      <c r="C9" s="135" t="str">
        <f>IF(OR(B9="",Eingabetabelle!E9=""),"",VLOOKUP(B9,EB_Hoechstbetraege,8))</f>
        <v/>
      </c>
      <c r="D9" s="115" t="str">
        <f t="shared" ref="D9:D68" si="0">IF(OR(B9="",AND(B9&gt;0,C9="")),"",VLOOKUP(B9,EB_Hoechstbetraege,5))</f>
        <v/>
      </c>
      <c r="E9" s="136" t="str">
        <f>IF(Eingabetabelle!E9="","",Eingabetabelle!E9*C9)</f>
        <v/>
      </c>
      <c r="F9" s="115" t="str">
        <f t="shared" ref="F9:F68" si="1">IF(OR(B9="",AND(B9&gt;0,E9="")),"",VLOOKUP(B9,EB_Hoechstbetraege,5))</f>
        <v/>
      </c>
      <c r="G9" s="136" t="str">
        <f t="shared" ref="G9:G67" si="2">IF(B9&lt;&gt;"",IF(CHK_ERG="ARB",VLOOKUP(B9,EB_Hoechstbetraege,2),VLOOKUP(B9,EB_Hoechstbetraege,4)),"")</f>
        <v/>
      </c>
      <c r="H9" s="115" t="str">
        <f t="shared" ref="H9:H68" si="3">IF(OR(B9="",AND(B9&gt;0,G9="")),"",VLOOKUP(B9,EB_Hoechstbetraege,5))</f>
        <v/>
      </c>
      <c r="I9" s="137" t="str">
        <f t="shared" ref="I9:I68" si="4">IF(OR(E9="",G9=""),"",IF(OR(((E9-G9)&lt;0),(B9&gt;2004)),0,E9-G9))</f>
        <v/>
      </c>
      <c r="J9" s="115" t="str">
        <f t="shared" ref="J9:J68" si="5">IF(OR(B9="",AND(B9&gt;0,I9="")),"",VLOOKUP(B9,EB_Hoechstbetraege,5))</f>
        <v/>
      </c>
      <c r="K9" s="138" t="str">
        <f t="shared" ref="K9:K68" si="6">IF(OR(E9="",G9=""),"",E9/G9)</f>
        <v/>
      </c>
      <c r="L9" s="138" t="str">
        <f t="shared" ref="L9:L68" si="7">IF(OR(I9="",G9=""),"",I9/G9)</f>
        <v/>
      </c>
    </row>
    <row r="10" spans="2:12" ht="14.1" customHeight="1" x14ac:dyDescent="0.2">
      <c r="B10" s="102" t="str">
        <f t="shared" ref="B10:B68" si="8">IF(OR(B9="",G9=""),"",B9+1)</f>
        <v/>
      </c>
      <c r="C10" s="135" t="str">
        <f>IF(OR(B10="",Eingabetabelle!E10=""),"",VLOOKUP(B10,EB_Hoechstbetraege,8))</f>
        <v/>
      </c>
      <c r="D10" s="115" t="str">
        <f t="shared" si="0"/>
        <v/>
      </c>
      <c r="E10" s="136" t="str">
        <f>IF(Eingabetabelle!E10="","",Eingabetabelle!E10*C10)</f>
        <v/>
      </c>
      <c r="F10" s="115" t="str">
        <f t="shared" si="1"/>
        <v/>
      </c>
      <c r="G10" s="136" t="str">
        <f t="shared" si="2"/>
        <v/>
      </c>
      <c r="H10" s="115" t="str">
        <f t="shared" si="3"/>
        <v/>
      </c>
      <c r="I10" s="137" t="str">
        <f t="shared" si="4"/>
        <v/>
      </c>
      <c r="J10" s="115" t="str">
        <f t="shared" si="5"/>
        <v/>
      </c>
      <c r="K10" s="138" t="str">
        <f t="shared" si="6"/>
        <v/>
      </c>
      <c r="L10" s="138" t="str">
        <f t="shared" si="7"/>
        <v/>
      </c>
    </row>
    <row r="11" spans="2:12" ht="14.1" customHeight="1" x14ac:dyDescent="0.2">
      <c r="B11" s="102" t="str">
        <f t="shared" si="8"/>
        <v/>
      </c>
      <c r="C11" s="135" t="str">
        <f>IF(OR(B11="",Eingabetabelle!E11=""),"",VLOOKUP(B11,EB_Hoechstbetraege,8))</f>
        <v/>
      </c>
      <c r="D11" s="115" t="str">
        <f t="shared" si="0"/>
        <v/>
      </c>
      <c r="E11" s="136" t="str">
        <f>IF(Eingabetabelle!E11="","",Eingabetabelle!E11*C11)</f>
        <v/>
      </c>
      <c r="F11" s="115" t="str">
        <f t="shared" si="1"/>
        <v/>
      </c>
      <c r="G11" s="136" t="str">
        <f t="shared" si="2"/>
        <v/>
      </c>
      <c r="H11" s="115" t="str">
        <f t="shared" si="3"/>
        <v/>
      </c>
      <c r="I11" s="137" t="str">
        <f t="shared" si="4"/>
        <v/>
      </c>
      <c r="J11" s="115" t="str">
        <f t="shared" si="5"/>
        <v/>
      </c>
      <c r="K11" s="138" t="str">
        <f t="shared" si="6"/>
        <v/>
      </c>
      <c r="L11" s="138" t="str">
        <f t="shared" si="7"/>
        <v/>
      </c>
    </row>
    <row r="12" spans="2:12" ht="14.1" customHeight="1" x14ac:dyDescent="0.2">
      <c r="B12" s="102" t="str">
        <f t="shared" si="8"/>
        <v/>
      </c>
      <c r="C12" s="135" t="str">
        <f>IF(OR(B12="",Eingabetabelle!E12=""),"",VLOOKUP(B12,EB_Hoechstbetraege,8))</f>
        <v/>
      </c>
      <c r="D12" s="115" t="str">
        <f t="shared" si="0"/>
        <v/>
      </c>
      <c r="E12" s="136" t="str">
        <f>IF(Eingabetabelle!E12="","",Eingabetabelle!E12*C12)</f>
        <v/>
      </c>
      <c r="F12" s="115" t="str">
        <f t="shared" si="1"/>
        <v/>
      </c>
      <c r="G12" s="136" t="str">
        <f t="shared" si="2"/>
        <v/>
      </c>
      <c r="H12" s="115" t="str">
        <f t="shared" si="3"/>
        <v/>
      </c>
      <c r="I12" s="137" t="str">
        <f t="shared" si="4"/>
        <v/>
      </c>
      <c r="J12" s="115" t="str">
        <f t="shared" si="5"/>
        <v/>
      </c>
      <c r="K12" s="138" t="str">
        <f t="shared" si="6"/>
        <v/>
      </c>
      <c r="L12" s="138" t="str">
        <f t="shared" si="7"/>
        <v/>
      </c>
    </row>
    <row r="13" spans="2:12" ht="14.1" customHeight="1" x14ac:dyDescent="0.2">
      <c r="B13" s="102" t="str">
        <f t="shared" si="8"/>
        <v/>
      </c>
      <c r="C13" s="135" t="str">
        <f>IF(OR(B13="",Eingabetabelle!E13=""),"",VLOOKUP(B13,EB_Hoechstbetraege,8))</f>
        <v/>
      </c>
      <c r="D13" s="115" t="str">
        <f t="shared" si="0"/>
        <v/>
      </c>
      <c r="E13" s="136" t="str">
        <f>IF(Eingabetabelle!E13="","",Eingabetabelle!E13*C13)</f>
        <v/>
      </c>
      <c r="F13" s="115" t="str">
        <f t="shared" si="1"/>
        <v/>
      </c>
      <c r="G13" s="136" t="str">
        <f t="shared" si="2"/>
        <v/>
      </c>
      <c r="H13" s="115" t="str">
        <f t="shared" si="3"/>
        <v/>
      </c>
      <c r="I13" s="137" t="str">
        <f t="shared" si="4"/>
        <v/>
      </c>
      <c r="J13" s="115" t="str">
        <f t="shared" si="5"/>
        <v/>
      </c>
      <c r="K13" s="138" t="str">
        <f t="shared" si="6"/>
        <v/>
      </c>
      <c r="L13" s="138" t="str">
        <f t="shared" si="7"/>
        <v/>
      </c>
    </row>
    <row r="14" spans="2:12" ht="14.1" customHeight="1" x14ac:dyDescent="0.2">
      <c r="B14" s="102" t="str">
        <f t="shared" si="8"/>
        <v/>
      </c>
      <c r="C14" s="135" t="str">
        <f>IF(OR(B14="",Eingabetabelle!E14=""),"",VLOOKUP(B14,EB_Hoechstbetraege,8))</f>
        <v/>
      </c>
      <c r="D14" s="115" t="str">
        <f t="shared" si="0"/>
        <v/>
      </c>
      <c r="E14" s="136" t="str">
        <f>IF(Eingabetabelle!E14="","",Eingabetabelle!E14*C14)</f>
        <v/>
      </c>
      <c r="F14" s="115" t="str">
        <f t="shared" si="1"/>
        <v/>
      </c>
      <c r="G14" s="136" t="str">
        <f t="shared" si="2"/>
        <v/>
      </c>
      <c r="H14" s="115" t="str">
        <f t="shared" si="3"/>
        <v/>
      </c>
      <c r="I14" s="137" t="str">
        <f t="shared" si="4"/>
        <v/>
      </c>
      <c r="J14" s="115" t="str">
        <f t="shared" si="5"/>
        <v/>
      </c>
      <c r="K14" s="138" t="str">
        <f t="shared" si="6"/>
        <v/>
      </c>
      <c r="L14" s="138" t="str">
        <f t="shared" si="7"/>
        <v/>
      </c>
    </row>
    <row r="15" spans="2:12" ht="14.1" customHeight="1" x14ac:dyDescent="0.2">
      <c r="B15" s="102" t="str">
        <f t="shared" si="8"/>
        <v/>
      </c>
      <c r="C15" s="135" t="str">
        <f>IF(OR(B15="",Eingabetabelle!E15=""),"",VLOOKUP(B15,EB_Hoechstbetraege,8))</f>
        <v/>
      </c>
      <c r="D15" s="115" t="str">
        <f t="shared" si="0"/>
        <v/>
      </c>
      <c r="E15" s="136" t="str">
        <f>IF(Eingabetabelle!E15="","",Eingabetabelle!E15*C15)</f>
        <v/>
      </c>
      <c r="F15" s="115" t="str">
        <f t="shared" si="1"/>
        <v/>
      </c>
      <c r="G15" s="136" t="str">
        <f t="shared" si="2"/>
        <v/>
      </c>
      <c r="H15" s="115" t="str">
        <f t="shared" si="3"/>
        <v/>
      </c>
      <c r="I15" s="137" t="str">
        <f t="shared" si="4"/>
        <v/>
      </c>
      <c r="J15" s="115" t="str">
        <f t="shared" si="5"/>
        <v/>
      </c>
      <c r="K15" s="138" t="str">
        <f t="shared" si="6"/>
        <v/>
      </c>
      <c r="L15" s="138" t="str">
        <f t="shared" si="7"/>
        <v/>
      </c>
    </row>
    <row r="16" spans="2:12" ht="14.1" customHeight="1" x14ac:dyDescent="0.2">
      <c r="B16" s="102" t="str">
        <f t="shared" si="8"/>
        <v/>
      </c>
      <c r="C16" s="135" t="str">
        <f>IF(OR(B16="",Eingabetabelle!E16=""),"",VLOOKUP(B16,EB_Hoechstbetraege,8))</f>
        <v/>
      </c>
      <c r="D16" s="115" t="str">
        <f t="shared" si="0"/>
        <v/>
      </c>
      <c r="E16" s="136" t="str">
        <f>IF(Eingabetabelle!E16="","",Eingabetabelle!E16*C16)</f>
        <v/>
      </c>
      <c r="F16" s="115" t="str">
        <f t="shared" si="1"/>
        <v/>
      </c>
      <c r="G16" s="136" t="str">
        <f t="shared" si="2"/>
        <v/>
      </c>
      <c r="H16" s="115" t="str">
        <f t="shared" si="3"/>
        <v/>
      </c>
      <c r="I16" s="137" t="str">
        <f t="shared" si="4"/>
        <v/>
      </c>
      <c r="J16" s="115" t="str">
        <f t="shared" si="5"/>
        <v/>
      </c>
      <c r="K16" s="138" t="str">
        <f t="shared" si="6"/>
        <v/>
      </c>
      <c r="L16" s="138" t="str">
        <f t="shared" si="7"/>
        <v/>
      </c>
    </row>
    <row r="17" spans="2:12" ht="14.1" customHeight="1" x14ac:dyDescent="0.2">
      <c r="B17" s="102" t="str">
        <f t="shared" si="8"/>
        <v/>
      </c>
      <c r="C17" s="135" t="str">
        <f>IF(OR(B17="",Eingabetabelle!E17=""),"",VLOOKUP(B17,EB_Hoechstbetraege,8))</f>
        <v/>
      </c>
      <c r="D17" s="115" t="str">
        <f t="shared" si="0"/>
        <v/>
      </c>
      <c r="E17" s="136" t="str">
        <f>IF(Eingabetabelle!E17="","",Eingabetabelle!E17*C17)</f>
        <v/>
      </c>
      <c r="F17" s="115" t="str">
        <f t="shared" si="1"/>
        <v/>
      </c>
      <c r="G17" s="136" t="str">
        <f t="shared" si="2"/>
        <v/>
      </c>
      <c r="H17" s="115" t="str">
        <f t="shared" si="3"/>
        <v/>
      </c>
      <c r="I17" s="137" t="str">
        <f t="shared" si="4"/>
        <v/>
      </c>
      <c r="J17" s="115" t="str">
        <f t="shared" si="5"/>
        <v/>
      </c>
      <c r="K17" s="138" t="str">
        <f t="shared" si="6"/>
        <v/>
      </c>
      <c r="L17" s="138" t="str">
        <f t="shared" si="7"/>
        <v/>
      </c>
    </row>
    <row r="18" spans="2:12" ht="14.1" customHeight="1" x14ac:dyDescent="0.2">
      <c r="B18" s="102" t="str">
        <f t="shared" si="8"/>
        <v/>
      </c>
      <c r="C18" s="135" t="str">
        <f>IF(OR(B18="",Eingabetabelle!E18=""),"",VLOOKUP(B18,EB_Hoechstbetraege,8))</f>
        <v/>
      </c>
      <c r="D18" s="115" t="str">
        <f t="shared" si="0"/>
        <v/>
      </c>
      <c r="E18" s="136" t="str">
        <f>IF(Eingabetabelle!E18="","",Eingabetabelle!E18*C18)</f>
        <v/>
      </c>
      <c r="F18" s="115" t="str">
        <f t="shared" si="1"/>
        <v/>
      </c>
      <c r="G18" s="136" t="str">
        <f t="shared" si="2"/>
        <v/>
      </c>
      <c r="H18" s="115" t="str">
        <f t="shared" si="3"/>
        <v/>
      </c>
      <c r="I18" s="137" t="str">
        <f t="shared" si="4"/>
        <v/>
      </c>
      <c r="J18" s="115" t="str">
        <f t="shared" si="5"/>
        <v/>
      </c>
      <c r="K18" s="138" t="str">
        <f t="shared" si="6"/>
        <v/>
      </c>
      <c r="L18" s="138" t="str">
        <f t="shared" si="7"/>
        <v/>
      </c>
    </row>
    <row r="19" spans="2:12" ht="14.1" customHeight="1" x14ac:dyDescent="0.2">
      <c r="B19" s="102" t="str">
        <f t="shared" si="8"/>
        <v/>
      </c>
      <c r="C19" s="135" t="str">
        <f>IF(OR(B19="",Eingabetabelle!E19=""),"",VLOOKUP(B19,EB_Hoechstbetraege,8))</f>
        <v/>
      </c>
      <c r="D19" s="115" t="str">
        <f t="shared" si="0"/>
        <v/>
      </c>
      <c r="E19" s="136" t="str">
        <f>IF(Eingabetabelle!E19="","",Eingabetabelle!E19*C19)</f>
        <v/>
      </c>
      <c r="F19" s="115" t="str">
        <f t="shared" si="1"/>
        <v/>
      </c>
      <c r="G19" s="136" t="str">
        <f t="shared" si="2"/>
        <v/>
      </c>
      <c r="H19" s="115" t="str">
        <f t="shared" si="3"/>
        <v/>
      </c>
      <c r="I19" s="137" t="str">
        <f t="shared" si="4"/>
        <v/>
      </c>
      <c r="J19" s="115" t="str">
        <f t="shared" si="5"/>
        <v/>
      </c>
      <c r="K19" s="138" t="str">
        <f t="shared" si="6"/>
        <v/>
      </c>
      <c r="L19" s="138" t="str">
        <f t="shared" si="7"/>
        <v/>
      </c>
    </row>
    <row r="20" spans="2:12" ht="14.1" customHeight="1" x14ac:dyDescent="0.2">
      <c r="B20" s="102" t="str">
        <f t="shared" si="8"/>
        <v/>
      </c>
      <c r="C20" s="135" t="str">
        <f>IF(OR(B20="",Eingabetabelle!E20=""),"",VLOOKUP(B20,EB_Hoechstbetraege,8))</f>
        <v/>
      </c>
      <c r="D20" s="115" t="str">
        <f t="shared" si="0"/>
        <v/>
      </c>
      <c r="E20" s="136" t="str">
        <f>IF(Eingabetabelle!E20="","",Eingabetabelle!E20*C20)</f>
        <v/>
      </c>
      <c r="F20" s="115" t="str">
        <f t="shared" si="1"/>
        <v/>
      </c>
      <c r="G20" s="136" t="str">
        <f t="shared" si="2"/>
        <v/>
      </c>
      <c r="H20" s="115" t="str">
        <f t="shared" si="3"/>
        <v/>
      </c>
      <c r="I20" s="137" t="str">
        <f t="shared" si="4"/>
        <v/>
      </c>
      <c r="J20" s="115" t="str">
        <f t="shared" si="5"/>
        <v/>
      </c>
      <c r="K20" s="138" t="str">
        <f t="shared" si="6"/>
        <v/>
      </c>
      <c r="L20" s="138" t="str">
        <f t="shared" si="7"/>
        <v/>
      </c>
    </row>
    <row r="21" spans="2:12" ht="14.1" customHeight="1" x14ac:dyDescent="0.2">
      <c r="B21" s="102" t="str">
        <f t="shared" si="8"/>
        <v/>
      </c>
      <c r="C21" s="135" t="str">
        <f>IF(OR(B21="",Eingabetabelle!E21=""),"",VLOOKUP(B21,EB_Hoechstbetraege,8))</f>
        <v/>
      </c>
      <c r="D21" s="115" t="str">
        <f t="shared" si="0"/>
        <v/>
      </c>
      <c r="E21" s="136" t="str">
        <f>IF(Eingabetabelle!E21="","",Eingabetabelle!E21*C21)</f>
        <v/>
      </c>
      <c r="F21" s="115" t="str">
        <f t="shared" si="1"/>
        <v/>
      </c>
      <c r="G21" s="136" t="str">
        <f t="shared" si="2"/>
        <v/>
      </c>
      <c r="H21" s="115" t="str">
        <f t="shared" si="3"/>
        <v/>
      </c>
      <c r="I21" s="137" t="str">
        <f t="shared" si="4"/>
        <v/>
      </c>
      <c r="J21" s="115" t="str">
        <f t="shared" si="5"/>
        <v/>
      </c>
      <c r="K21" s="138" t="str">
        <f t="shared" si="6"/>
        <v/>
      </c>
      <c r="L21" s="138" t="str">
        <f t="shared" si="7"/>
        <v/>
      </c>
    </row>
    <row r="22" spans="2:12" ht="14.1" customHeight="1" x14ac:dyDescent="0.2">
      <c r="B22" s="102" t="str">
        <f t="shared" si="8"/>
        <v/>
      </c>
      <c r="C22" s="135" t="str">
        <f>IF(OR(B22="",Eingabetabelle!E22=""),"",VLOOKUP(B22,EB_Hoechstbetraege,8))</f>
        <v/>
      </c>
      <c r="D22" s="115" t="str">
        <f t="shared" si="0"/>
        <v/>
      </c>
      <c r="E22" s="136" t="str">
        <f>IF(Eingabetabelle!E22="","",Eingabetabelle!E22*C22)</f>
        <v/>
      </c>
      <c r="F22" s="115" t="str">
        <f t="shared" si="1"/>
        <v/>
      </c>
      <c r="G22" s="136" t="str">
        <f t="shared" si="2"/>
        <v/>
      </c>
      <c r="H22" s="115" t="str">
        <f t="shared" si="3"/>
        <v/>
      </c>
      <c r="I22" s="137" t="str">
        <f t="shared" si="4"/>
        <v/>
      </c>
      <c r="J22" s="115" t="str">
        <f t="shared" si="5"/>
        <v/>
      </c>
      <c r="K22" s="138" t="str">
        <f t="shared" si="6"/>
        <v/>
      </c>
      <c r="L22" s="138" t="str">
        <f t="shared" si="7"/>
        <v/>
      </c>
    </row>
    <row r="23" spans="2:12" ht="14.1" customHeight="1" x14ac:dyDescent="0.2">
      <c r="B23" s="102" t="str">
        <f t="shared" si="8"/>
        <v/>
      </c>
      <c r="C23" s="135" t="str">
        <f>IF(OR(B23="",Eingabetabelle!E23=""),"",VLOOKUP(B23,EB_Hoechstbetraege,8))</f>
        <v/>
      </c>
      <c r="D23" s="115" t="str">
        <f t="shared" si="0"/>
        <v/>
      </c>
      <c r="E23" s="136" t="str">
        <f>IF(Eingabetabelle!E23="","",Eingabetabelle!E23*C23)</f>
        <v/>
      </c>
      <c r="F23" s="115" t="str">
        <f t="shared" si="1"/>
        <v/>
      </c>
      <c r="G23" s="136" t="str">
        <f t="shared" si="2"/>
        <v/>
      </c>
      <c r="H23" s="115" t="str">
        <f t="shared" si="3"/>
        <v/>
      </c>
      <c r="I23" s="137" t="str">
        <f t="shared" si="4"/>
        <v/>
      </c>
      <c r="J23" s="115" t="str">
        <f t="shared" si="5"/>
        <v/>
      </c>
      <c r="K23" s="138" t="str">
        <f t="shared" si="6"/>
        <v/>
      </c>
      <c r="L23" s="138" t="str">
        <f t="shared" si="7"/>
        <v/>
      </c>
    </row>
    <row r="24" spans="2:12" ht="14.1" customHeight="1" x14ac:dyDescent="0.2">
      <c r="B24" s="102" t="str">
        <f t="shared" si="8"/>
        <v/>
      </c>
      <c r="C24" s="135" t="str">
        <f>IF(OR(B24="",Eingabetabelle!E24=""),"",VLOOKUP(B24,EB_Hoechstbetraege,8))</f>
        <v/>
      </c>
      <c r="D24" s="115" t="str">
        <f t="shared" si="0"/>
        <v/>
      </c>
      <c r="E24" s="136" t="str">
        <f>IF(Eingabetabelle!E24="","",Eingabetabelle!E24*C24)</f>
        <v/>
      </c>
      <c r="F24" s="115" t="str">
        <f t="shared" si="1"/>
        <v/>
      </c>
      <c r="G24" s="136" t="str">
        <f t="shared" si="2"/>
        <v/>
      </c>
      <c r="H24" s="115" t="str">
        <f t="shared" si="3"/>
        <v/>
      </c>
      <c r="I24" s="137" t="str">
        <f t="shared" si="4"/>
        <v/>
      </c>
      <c r="J24" s="115" t="str">
        <f t="shared" si="5"/>
        <v/>
      </c>
      <c r="K24" s="138" t="str">
        <f t="shared" si="6"/>
        <v/>
      </c>
      <c r="L24" s="138" t="str">
        <f t="shared" si="7"/>
        <v/>
      </c>
    </row>
    <row r="25" spans="2:12" ht="14.1" customHeight="1" x14ac:dyDescent="0.2">
      <c r="B25" s="102" t="str">
        <f t="shared" si="8"/>
        <v/>
      </c>
      <c r="C25" s="135" t="str">
        <f>IF(OR(B25="",Eingabetabelle!E25=""),"",VLOOKUP(B25,EB_Hoechstbetraege,8))</f>
        <v/>
      </c>
      <c r="D25" s="115" t="str">
        <f t="shared" si="0"/>
        <v/>
      </c>
      <c r="E25" s="136" t="str">
        <f>IF(Eingabetabelle!E25="","",Eingabetabelle!E25*C25)</f>
        <v/>
      </c>
      <c r="F25" s="115" t="str">
        <f t="shared" si="1"/>
        <v/>
      </c>
      <c r="G25" s="136" t="str">
        <f t="shared" si="2"/>
        <v/>
      </c>
      <c r="H25" s="115" t="str">
        <f t="shared" si="3"/>
        <v/>
      </c>
      <c r="I25" s="137" t="str">
        <f t="shared" si="4"/>
        <v/>
      </c>
      <c r="J25" s="115" t="str">
        <f t="shared" si="5"/>
        <v/>
      </c>
      <c r="K25" s="138" t="str">
        <f t="shared" si="6"/>
        <v/>
      </c>
      <c r="L25" s="138" t="str">
        <f t="shared" si="7"/>
        <v/>
      </c>
    </row>
    <row r="26" spans="2:12" ht="14.1" customHeight="1" x14ac:dyDescent="0.2">
      <c r="B26" s="102" t="str">
        <f t="shared" si="8"/>
        <v/>
      </c>
      <c r="C26" s="135" t="str">
        <f>IF(OR(B26="",Eingabetabelle!E26=""),"",VLOOKUP(B26,EB_Hoechstbetraege,8))</f>
        <v/>
      </c>
      <c r="D26" s="115" t="str">
        <f t="shared" si="0"/>
        <v/>
      </c>
      <c r="E26" s="136" t="str">
        <f>IF(Eingabetabelle!E26="","",Eingabetabelle!E26*C26)</f>
        <v/>
      </c>
      <c r="F26" s="115" t="str">
        <f t="shared" si="1"/>
        <v/>
      </c>
      <c r="G26" s="136" t="str">
        <f t="shared" si="2"/>
        <v/>
      </c>
      <c r="H26" s="115" t="str">
        <f t="shared" si="3"/>
        <v/>
      </c>
      <c r="I26" s="137" t="str">
        <f t="shared" si="4"/>
        <v/>
      </c>
      <c r="J26" s="115" t="str">
        <f t="shared" si="5"/>
        <v/>
      </c>
      <c r="K26" s="138" t="str">
        <f t="shared" si="6"/>
        <v/>
      </c>
      <c r="L26" s="138" t="str">
        <f t="shared" si="7"/>
        <v/>
      </c>
    </row>
    <row r="27" spans="2:12" ht="14.1" customHeight="1" x14ac:dyDescent="0.2">
      <c r="B27" s="102" t="str">
        <f t="shared" si="8"/>
        <v/>
      </c>
      <c r="C27" s="135" t="str">
        <f>IF(OR(B27="",Eingabetabelle!E27=""),"",VLOOKUP(B27,EB_Hoechstbetraege,8))</f>
        <v/>
      </c>
      <c r="D27" s="115" t="str">
        <f t="shared" si="0"/>
        <v/>
      </c>
      <c r="E27" s="136" t="str">
        <f>IF(Eingabetabelle!E27="","",Eingabetabelle!E27*C27)</f>
        <v/>
      </c>
      <c r="F27" s="115" t="str">
        <f t="shared" si="1"/>
        <v/>
      </c>
      <c r="G27" s="136" t="str">
        <f t="shared" si="2"/>
        <v/>
      </c>
      <c r="H27" s="115" t="str">
        <f t="shared" si="3"/>
        <v/>
      </c>
      <c r="I27" s="137" t="str">
        <f t="shared" si="4"/>
        <v/>
      </c>
      <c r="J27" s="115" t="str">
        <f t="shared" si="5"/>
        <v/>
      </c>
      <c r="K27" s="138" t="str">
        <f t="shared" si="6"/>
        <v/>
      </c>
      <c r="L27" s="138" t="str">
        <f t="shared" si="7"/>
        <v/>
      </c>
    </row>
    <row r="28" spans="2:12" ht="14.1" customHeight="1" x14ac:dyDescent="0.2">
      <c r="B28" s="102" t="str">
        <f t="shared" si="8"/>
        <v/>
      </c>
      <c r="C28" s="135" t="str">
        <f>IF(OR(B28="",Eingabetabelle!E28=""),"",VLOOKUP(B28,EB_Hoechstbetraege,8))</f>
        <v/>
      </c>
      <c r="D28" s="115" t="str">
        <f t="shared" si="0"/>
        <v/>
      </c>
      <c r="E28" s="136" t="str">
        <f>IF(Eingabetabelle!E28="","",Eingabetabelle!E28*C28)</f>
        <v/>
      </c>
      <c r="F28" s="115" t="str">
        <f t="shared" si="1"/>
        <v/>
      </c>
      <c r="G28" s="136" t="str">
        <f t="shared" si="2"/>
        <v/>
      </c>
      <c r="H28" s="115" t="str">
        <f t="shared" si="3"/>
        <v/>
      </c>
      <c r="I28" s="137" t="str">
        <f t="shared" si="4"/>
        <v/>
      </c>
      <c r="J28" s="115" t="str">
        <f t="shared" si="5"/>
        <v/>
      </c>
      <c r="K28" s="138" t="str">
        <f t="shared" si="6"/>
        <v/>
      </c>
      <c r="L28" s="138" t="str">
        <f t="shared" si="7"/>
        <v/>
      </c>
    </row>
    <row r="29" spans="2:12" ht="14.1" customHeight="1" x14ac:dyDescent="0.2">
      <c r="B29" s="102" t="str">
        <f t="shared" si="8"/>
        <v/>
      </c>
      <c r="C29" s="135" t="str">
        <f>IF(OR(B29="",Eingabetabelle!E29=""),"",VLOOKUP(B29,EB_Hoechstbetraege,8))</f>
        <v/>
      </c>
      <c r="D29" s="115" t="str">
        <f t="shared" si="0"/>
        <v/>
      </c>
      <c r="E29" s="136" t="str">
        <f>IF(Eingabetabelle!E29="","",Eingabetabelle!E29*C29)</f>
        <v/>
      </c>
      <c r="F29" s="115" t="str">
        <f t="shared" si="1"/>
        <v/>
      </c>
      <c r="G29" s="136" t="str">
        <f t="shared" si="2"/>
        <v/>
      </c>
      <c r="H29" s="115" t="str">
        <f t="shared" si="3"/>
        <v/>
      </c>
      <c r="I29" s="137" t="str">
        <f t="shared" si="4"/>
        <v/>
      </c>
      <c r="J29" s="115" t="str">
        <f t="shared" si="5"/>
        <v/>
      </c>
      <c r="K29" s="138" t="str">
        <f t="shared" si="6"/>
        <v/>
      </c>
      <c r="L29" s="138" t="str">
        <f t="shared" si="7"/>
        <v/>
      </c>
    </row>
    <row r="30" spans="2:12" ht="14.1" customHeight="1" x14ac:dyDescent="0.2">
      <c r="B30" s="102" t="str">
        <f t="shared" si="8"/>
        <v/>
      </c>
      <c r="C30" s="135" t="str">
        <f>IF(OR(B30="",Eingabetabelle!E30=""),"",VLOOKUP(B30,EB_Hoechstbetraege,8))</f>
        <v/>
      </c>
      <c r="D30" s="115" t="str">
        <f t="shared" si="0"/>
        <v/>
      </c>
      <c r="E30" s="136" t="str">
        <f>IF(Eingabetabelle!E30="","",Eingabetabelle!E30*C30)</f>
        <v/>
      </c>
      <c r="F30" s="115" t="str">
        <f t="shared" si="1"/>
        <v/>
      </c>
      <c r="G30" s="136" t="str">
        <f t="shared" si="2"/>
        <v/>
      </c>
      <c r="H30" s="115" t="str">
        <f t="shared" si="3"/>
        <v/>
      </c>
      <c r="I30" s="137" t="str">
        <f t="shared" si="4"/>
        <v/>
      </c>
      <c r="J30" s="115" t="str">
        <f t="shared" si="5"/>
        <v/>
      </c>
      <c r="K30" s="138" t="str">
        <f t="shared" si="6"/>
        <v/>
      </c>
      <c r="L30" s="138" t="str">
        <f t="shared" si="7"/>
        <v/>
      </c>
    </row>
    <row r="31" spans="2:12" ht="14.1" customHeight="1" x14ac:dyDescent="0.2">
      <c r="B31" s="102" t="str">
        <f t="shared" si="8"/>
        <v/>
      </c>
      <c r="C31" s="135" t="str">
        <f>IF(OR(B31="",Eingabetabelle!E31=""),"",VLOOKUP(B31,EB_Hoechstbetraege,8))</f>
        <v/>
      </c>
      <c r="D31" s="115" t="str">
        <f t="shared" si="0"/>
        <v/>
      </c>
      <c r="E31" s="136" t="str">
        <f>IF(Eingabetabelle!E31="","",Eingabetabelle!E31*C31)</f>
        <v/>
      </c>
      <c r="F31" s="115" t="str">
        <f t="shared" si="1"/>
        <v/>
      </c>
      <c r="G31" s="136" t="str">
        <f t="shared" si="2"/>
        <v/>
      </c>
      <c r="H31" s="115" t="str">
        <f t="shared" si="3"/>
        <v/>
      </c>
      <c r="I31" s="137" t="str">
        <f t="shared" si="4"/>
        <v/>
      </c>
      <c r="J31" s="115" t="str">
        <f t="shared" si="5"/>
        <v/>
      </c>
      <c r="K31" s="138" t="str">
        <f t="shared" si="6"/>
        <v/>
      </c>
      <c r="L31" s="138" t="str">
        <f t="shared" si="7"/>
        <v/>
      </c>
    </row>
    <row r="32" spans="2:12" ht="14.1" customHeight="1" x14ac:dyDescent="0.2">
      <c r="B32" s="102" t="str">
        <f t="shared" si="8"/>
        <v/>
      </c>
      <c r="C32" s="135" t="str">
        <f>IF(OR(B32="",Eingabetabelle!E32=""),"",VLOOKUP(B32,EB_Hoechstbetraege,8))</f>
        <v/>
      </c>
      <c r="D32" s="115" t="str">
        <f t="shared" si="0"/>
        <v/>
      </c>
      <c r="E32" s="136" t="str">
        <f>IF(Eingabetabelle!E32="","",Eingabetabelle!E32*C32)</f>
        <v/>
      </c>
      <c r="F32" s="115" t="str">
        <f t="shared" si="1"/>
        <v/>
      </c>
      <c r="G32" s="136" t="str">
        <f t="shared" si="2"/>
        <v/>
      </c>
      <c r="H32" s="115" t="str">
        <f t="shared" si="3"/>
        <v/>
      </c>
      <c r="I32" s="137" t="str">
        <f t="shared" si="4"/>
        <v/>
      </c>
      <c r="J32" s="115" t="str">
        <f t="shared" si="5"/>
        <v/>
      </c>
      <c r="K32" s="138" t="str">
        <f t="shared" si="6"/>
        <v/>
      </c>
      <c r="L32" s="138" t="str">
        <f t="shared" si="7"/>
        <v/>
      </c>
    </row>
    <row r="33" spans="2:12" ht="14.1" customHeight="1" x14ac:dyDescent="0.2">
      <c r="B33" s="102" t="str">
        <f t="shared" si="8"/>
        <v/>
      </c>
      <c r="C33" s="135" t="str">
        <f>IF(OR(B33="",Eingabetabelle!E33=""),"",VLOOKUP(B33,EB_Hoechstbetraege,8))</f>
        <v/>
      </c>
      <c r="D33" s="115" t="str">
        <f t="shared" si="0"/>
        <v/>
      </c>
      <c r="E33" s="136" t="str">
        <f>IF(Eingabetabelle!E33="","",Eingabetabelle!E33*C33)</f>
        <v/>
      </c>
      <c r="F33" s="115" t="str">
        <f t="shared" si="1"/>
        <v/>
      </c>
      <c r="G33" s="136" t="str">
        <f t="shared" si="2"/>
        <v/>
      </c>
      <c r="H33" s="115" t="str">
        <f t="shared" si="3"/>
        <v/>
      </c>
      <c r="I33" s="137" t="str">
        <f t="shared" si="4"/>
        <v/>
      </c>
      <c r="J33" s="115" t="str">
        <f t="shared" si="5"/>
        <v/>
      </c>
      <c r="K33" s="138" t="str">
        <f t="shared" si="6"/>
        <v/>
      </c>
      <c r="L33" s="138" t="str">
        <f t="shared" si="7"/>
        <v/>
      </c>
    </row>
    <row r="34" spans="2:12" ht="14.1" customHeight="1" x14ac:dyDescent="0.2">
      <c r="B34" s="102" t="str">
        <f t="shared" si="8"/>
        <v/>
      </c>
      <c r="C34" s="135" t="str">
        <f>IF(OR(B34="",Eingabetabelle!E34=""),"",VLOOKUP(B34,EB_Hoechstbetraege,8))</f>
        <v/>
      </c>
      <c r="D34" s="115" t="str">
        <f t="shared" si="0"/>
        <v/>
      </c>
      <c r="E34" s="136" t="str">
        <f>IF(Eingabetabelle!E34="","",Eingabetabelle!E34*C34)</f>
        <v/>
      </c>
      <c r="F34" s="115" t="str">
        <f t="shared" si="1"/>
        <v/>
      </c>
      <c r="G34" s="136" t="str">
        <f t="shared" si="2"/>
        <v/>
      </c>
      <c r="H34" s="115" t="str">
        <f t="shared" si="3"/>
        <v/>
      </c>
      <c r="I34" s="137" t="str">
        <f t="shared" si="4"/>
        <v/>
      </c>
      <c r="J34" s="115" t="str">
        <f t="shared" si="5"/>
        <v/>
      </c>
      <c r="K34" s="138" t="str">
        <f t="shared" si="6"/>
        <v/>
      </c>
      <c r="L34" s="138" t="str">
        <f t="shared" si="7"/>
        <v/>
      </c>
    </row>
    <row r="35" spans="2:12" ht="14.1" customHeight="1" x14ac:dyDescent="0.2">
      <c r="B35" s="102" t="str">
        <f t="shared" si="8"/>
        <v/>
      </c>
      <c r="C35" s="135" t="str">
        <f>IF(OR(B35="",Eingabetabelle!E35=""),"",VLOOKUP(B35,EB_Hoechstbetraege,8))</f>
        <v/>
      </c>
      <c r="D35" s="115" t="str">
        <f t="shared" si="0"/>
        <v/>
      </c>
      <c r="E35" s="136" t="str">
        <f>IF(Eingabetabelle!E35="","",Eingabetabelle!E35*C35)</f>
        <v/>
      </c>
      <c r="F35" s="115" t="str">
        <f t="shared" si="1"/>
        <v/>
      </c>
      <c r="G35" s="136" t="str">
        <f t="shared" si="2"/>
        <v/>
      </c>
      <c r="H35" s="115" t="str">
        <f t="shared" si="3"/>
        <v/>
      </c>
      <c r="I35" s="137" t="str">
        <f t="shared" si="4"/>
        <v/>
      </c>
      <c r="J35" s="115" t="str">
        <f t="shared" si="5"/>
        <v/>
      </c>
      <c r="K35" s="138" t="str">
        <f t="shared" si="6"/>
        <v/>
      </c>
      <c r="L35" s="138" t="str">
        <f t="shared" si="7"/>
        <v/>
      </c>
    </row>
    <row r="36" spans="2:12" ht="14.1" customHeight="1" x14ac:dyDescent="0.2">
      <c r="B36" s="102" t="str">
        <f t="shared" si="8"/>
        <v/>
      </c>
      <c r="C36" s="135" t="str">
        <f>IF(OR(B36="",Eingabetabelle!E36=""),"",VLOOKUP(B36,EB_Hoechstbetraege,8))</f>
        <v/>
      </c>
      <c r="D36" s="115" t="str">
        <f t="shared" si="0"/>
        <v/>
      </c>
      <c r="E36" s="136" t="str">
        <f>IF(Eingabetabelle!E36="","",Eingabetabelle!E36*C36)</f>
        <v/>
      </c>
      <c r="F36" s="115" t="str">
        <f t="shared" si="1"/>
        <v/>
      </c>
      <c r="G36" s="136" t="str">
        <f t="shared" si="2"/>
        <v/>
      </c>
      <c r="H36" s="115" t="str">
        <f t="shared" si="3"/>
        <v/>
      </c>
      <c r="I36" s="137" t="str">
        <f t="shared" si="4"/>
        <v/>
      </c>
      <c r="J36" s="115" t="str">
        <f t="shared" si="5"/>
        <v/>
      </c>
      <c r="K36" s="138" t="str">
        <f t="shared" si="6"/>
        <v/>
      </c>
      <c r="L36" s="138" t="str">
        <f t="shared" si="7"/>
        <v/>
      </c>
    </row>
    <row r="37" spans="2:12" ht="14.1" customHeight="1" x14ac:dyDescent="0.2">
      <c r="B37" s="102" t="str">
        <f t="shared" si="8"/>
        <v/>
      </c>
      <c r="C37" s="135" t="str">
        <f>IF(OR(B37="",Eingabetabelle!E37=""),"",VLOOKUP(B37,EB_Hoechstbetraege,8))</f>
        <v/>
      </c>
      <c r="D37" s="115" t="str">
        <f t="shared" si="0"/>
        <v/>
      </c>
      <c r="E37" s="136" t="str">
        <f>IF(Eingabetabelle!E37="","",Eingabetabelle!E37*C37)</f>
        <v/>
      </c>
      <c r="F37" s="115" t="str">
        <f t="shared" si="1"/>
        <v/>
      </c>
      <c r="G37" s="136" t="str">
        <f t="shared" si="2"/>
        <v/>
      </c>
      <c r="H37" s="115" t="str">
        <f t="shared" si="3"/>
        <v/>
      </c>
      <c r="I37" s="137" t="str">
        <f t="shared" si="4"/>
        <v/>
      </c>
      <c r="J37" s="115" t="str">
        <f t="shared" si="5"/>
        <v/>
      </c>
      <c r="K37" s="138" t="str">
        <f t="shared" si="6"/>
        <v/>
      </c>
      <c r="L37" s="138" t="str">
        <f t="shared" si="7"/>
        <v/>
      </c>
    </row>
    <row r="38" spans="2:12" ht="14.1" customHeight="1" x14ac:dyDescent="0.2">
      <c r="B38" s="102" t="str">
        <f t="shared" si="8"/>
        <v/>
      </c>
      <c r="C38" s="135" t="str">
        <f>IF(OR(B38="",Eingabetabelle!E38=""),"",VLOOKUP(B38,EB_Hoechstbetraege,8))</f>
        <v/>
      </c>
      <c r="D38" s="115" t="str">
        <f t="shared" si="0"/>
        <v/>
      </c>
      <c r="E38" s="136" t="str">
        <f>IF(Eingabetabelle!E38="","",Eingabetabelle!E38*C38)</f>
        <v/>
      </c>
      <c r="F38" s="115" t="str">
        <f t="shared" si="1"/>
        <v/>
      </c>
      <c r="G38" s="136" t="str">
        <f t="shared" si="2"/>
        <v/>
      </c>
      <c r="H38" s="115" t="str">
        <f t="shared" si="3"/>
        <v/>
      </c>
      <c r="I38" s="137" t="str">
        <f t="shared" si="4"/>
        <v/>
      </c>
      <c r="J38" s="115" t="str">
        <f t="shared" si="5"/>
        <v/>
      </c>
      <c r="K38" s="138" t="str">
        <f t="shared" si="6"/>
        <v/>
      </c>
      <c r="L38" s="138" t="str">
        <f t="shared" si="7"/>
        <v/>
      </c>
    </row>
    <row r="39" spans="2:12" ht="14.1" customHeight="1" x14ac:dyDescent="0.2">
      <c r="B39" s="102" t="str">
        <f t="shared" si="8"/>
        <v/>
      </c>
      <c r="C39" s="135" t="str">
        <f>IF(OR(B39="",Eingabetabelle!E39=""),"",VLOOKUP(B39,EB_Hoechstbetraege,8))</f>
        <v/>
      </c>
      <c r="D39" s="115" t="str">
        <f t="shared" si="0"/>
        <v/>
      </c>
      <c r="E39" s="136" t="str">
        <f>IF(Eingabetabelle!E39="","",Eingabetabelle!E39*C39)</f>
        <v/>
      </c>
      <c r="F39" s="115" t="str">
        <f t="shared" si="1"/>
        <v/>
      </c>
      <c r="G39" s="136" t="str">
        <f t="shared" si="2"/>
        <v/>
      </c>
      <c r="H39" s="115" t="str">
        <f t="shared" si="3"/>
        <v/>
      </c>
      <c r="I39" s="137" t="str">
        <f t="shared" si="4"/>
        <v/>
      </c>
      <c r="J39" s="115" t="str">
        <f t="shared" si="5"/>
        <v/>
      </c>
      <c r="K39" s="138" t="str">
        <f t="shared" si="6"/>
        <v/>
      </c>
      <c r="L39" s="138" t="str">
        <f t="shared" si="7"/>
        <v/>
      </c>
    </row>
    <row r="40" spans="2:12" ht="14.1" customHeight="1" x14ac:dyDescent="0.2">
      <c r="B40" s="102" t="str">
        <f t="shared" si="8"/>
        <v/>
      </c>
      <c r="C40" s="135" t="str">
        <f>IF(OR(B40="",Eingabetabelle!E40=""),"",VLOOKUP(B40,EB_Hoechstbetraege,8))</f>
        <v/>
      </c>
      <c r="D40" s="115" t="str">
        <f t="shared" si="0"/>
        <v/>
      </c>
      <c r="E40" s="136" t="str">
        <f>IF(Eingabetabelle!E40="","",Eingabetabelle!E40*C40)</f>
        <v/>
      </c>
      <c r="F40" s="115" t="str">
        <f t="shared" si="1"/>
        <v/>
      </c>
      <c r="G40" s="136" t="str">
        <f t="shared" si="2"/>
        <v/>
      </c>
      <c r="H40" s="115" t="str">
        <f t="shared" si="3"/>
        <v/>
      </c>
      <c r="I40" s="137" t="str">
        <f t="shared" si="4"/>
        <v/>
      </c>
      <c r="J40" s="115" t="str">
        <f t="shared" si="5"/>
        <v/>
      </c>
      <c r="K40" s="138" t="str">
        <f t="shared" si="6"/>
        <v/>
      </c>
      <c r="L40" s="138" t="str">
        <f t="shared" si="7"/>
        <v/>
      </c>
    </row>
    <row r="41" spans="2:12" ht="14.1" customHeight="1" x14ac:dyDescent="0.2">
      <c r="B41" s="102" t="str">
        <f t="shared" si="8"/>
        <v/>
      </c>
      <c r="C41" s="135" t="str">
        <f>IF(OR(B41="",Eingabetabelle!E41=""),"",VLOOKUP(B41,EB_Hoechstbetraege,8))</f>
        <v/>
      </c>
      <c r="D41" s="115" t="str">
        <f t="shared" si="0"/>
        <v/>
      </c>
      <c r="E41" s="136" t="str">
        <f>IF(Eingabetabelle!E41="","",Eingabetabelle!E41*C41)</f>
        <v/>
      </c>
      <c r="F41" s="115" t="str">
        <f t="shared" si="1"/>
        <v/>
      </c>
      <c r="G41" s="136" t="str">
        <f t="shared" si="2"/>
        <v/>
      </c>
      <c r="H41" s="115" t="str">
        <f t="shared" si="3"/>
        <v/>
      </c>
      <c r="I41" s="137" t="str">
        <f t="shared" si="4"/>
        <v/>
      </c>
      <c r="J41" s="115" t="str">
        <f t="shared" si="5"/>
        <v/>
      </c>
      <c r="K41" s="138" t="str">
        <f t="shared" si="6"/>
        <v/>
      </c>
      <c r="L41" s="138" t="str">
        <f t="shared" si="7"/>
        <v/>
      </c>
    </row>
    <row r="42" spans="2:12" ht="14.1" customHeight="1" x14ac:dyDescent="0.2">
      <c r="B42" s="102" t="str">
        <f t="shared" si="8"/>
        <v/>
      </c>
      <c r="C42" s="135" t="str">
        <f>IF(OR(B42="",Eingabetabelle!E42=""),"",VLOOKUP(B42,EB_Hoechstbetraege,8))</f>
        <v/>
      </c>
      <c r="D42" s="115" t="str">
        <f t="shared" si="0"/>
        <v/>
      </c>
      <c r="E42" s="136" t="str">
        <f>IF(Eingabetabelle!E42="","",Eingabetabelle!E42*C42)</f>
        <v/>
      </c>
      <c r="F42" s="115" t="str">
        <f t="shared" si="1"/>
        <v/>
      </c>
      <c r="G42" s="136" t="str">
        <f t="shared" si="2"/>
        <v/>
      </c>
      <c r="H42" s="115" t="str">
        <f t="shared" si="3"/>
        <v/>
      </c>
      <c r="I42" s="137" t="str">
        <f t="shared" si="4"/>
        <v/>
      </c>
      <c r="J42" s="115" t="str">
        <f t="shared" si="5"/>
        <v/>
      </c>
      <c r="K42" s="138" t="str">
        <f t="shared" si="6"/>
        <v/>
      </c>
      <c r="L42" s="138" t="str">
        <f t="shared" si="7"/>
        <v/>
      </c>
    </row>
    <row r="43" spans="2:12" ht="14.1" customHeight="1" x14ac:dyDescent="0.2">
      <c r="B43" s="102" t="str">
        <f t="shared" si="8"/>
        <v/>
      </c>
      <c r="C43" s="135" t="str">
        <f>IF(OR(B43="",Eingabetabelle!E43=""),"",VLOOKUP(B43,EB_Hoechstbetraege,8))</f>
        <v/>
      </c>
      <c r="D43" s="115" t="str">
        <f t="shared" si="0"/>
        <v/>
      </c>
      <c r="E43" s="136" t="str">
        <f>IF(Eingabetabelle!E43="","",Eingabetabelle!E43*C43)</f>
        <v/>
      </c>
      <c r="F43" s="115" t="str">
        <f t="shared" si="1"/>
        <v/>
      </c>
      <c r="G43" s="136" t="str">
        <f t="shared" si="2"/>
        <v/>
      </c>
      <c r="H43" s="115" t="str">
        <f t="shared" si="3"/>
        <v/>
      </c>
      <c r="I43" s="137" t="str">
        <f t="shared" si="4"/>
        <v/>
      </c>
      <c r="J43" s="115" t="str">
        <f t="shared" si="5"/>
        <v/>
      </c>
      <c r="K43" s="138" t="str">
        <f t="shared" si="6"/>
        <v/>
      </c>
      <c r="L43" s="138" t="str">
        <f t="shared" si="7"/>
        <v/>
      </c>
    </row>
    <row r="44" spans="2:12" ht="14.1" customHeight="1" x14ac:dyDescent="0.2">
      <c r="B44" s="102" t="str">
        <f t="shared" si="8"/>
        <v/>
      </c>
      <c r="C44" s="135" t="str">
        <f>IF(OR(B44="",Eingabetabelle!E44=""),"",VLOOKUP(B44,EB_Hoechstbetraege,8))</f>
        <v/>
      </c>
      <c r="D44" s="115" t="str">
        <f t="shared" si="0"/>
        <v/>
      </c>
      <c r="E44" s="136" t="str">
        <f>IF(Eingabetabelle!E44="","",Eingabetabelle!E44*C44)</f>
        <v/>
      </c>
      <c r="F44" s="115" t="str">
        <f t="shared" si="1"/>
        <v/>
      </c>
      <c r="G44" s="136" t="str">
        <f t="shared" si="2"/>
        <v/>
      </c>
      <c r="H44" s="115" t="str">
        <f t="shared" si="3"/>
        <v/>
      </c>
      <c r="I44" s="137" t="str">
        <f t="shared" si="4"/>
        <v/>
      </c>
      <c r="J44" s="115" t="str">
        <f t="shared" si="5"/>
        <v/>
      </c>
      <c r="K44" s="138" t="str">
        <f t="shared" si="6"/>
        <v/>
      </c>
      <c r="L44" s="138" t="str">
        <f t="shared" si="7"/>
        <v/>
      </c>
    </row>
    <row r="45" spans="2:12" ht="14.1" customHeight="1" x14ac:dyDescent="0.2">
      <c r="B45" s="102" t="str">
        <f t="shared" si="8"/>
        <v/>
      </c>
      <c r="C45" s="135" t="str">
        <f>IF(OR(B45="",Eingabetabelle!E45=""),"",VLOOKUP(B45,EB_Hoechstbetraege,8))</f>
        <v/>
      </c>
      <c r="D45" s="115" t="str">
        <f t="shared" si="0"/>
        <v/>
      </c>
      <c r="E45" s="136" t="str">
        <f>IF(Eingabetabelle!E45="","",Eingabetabelle!E45*C45)</f>
        <v/>
      </c>
      <c r="F45" s="115" t="str">
        <f t="shared" si="1"/>
        <v/>
      </c>
      <c r="G45" s="136" t="str">
        <f t="shared" si="2"/>
        <v/>
      </c>
      <c r="H45" s="115" t="str">
        <f t="shared" si="3"/>
        <v/>
      </c>
      <c r="I45" s="137" t="str">
        <f t="shared" si="4"/>
        <v/>
      </c>
      <c r="J45" s="115" t="str">
        <f t="shared" si="5"/>
        <v/>
      </c>
      <c r="K45" s="138" t="str">
        <f t="shared" si="6"/>
        <v/>
      </c>
      <c r="L45" s="138" t="str">
        <f t="shared" si="7"/>
        <v/>
      </c>
    </row>
    <row r="46" spans="2:12" ht="14.1" customHeight="1" x14ac:dyDescent="0.2">
      <c r="B46" s="102" t="str">
        <f t="shared" si="8"/>
        <v/>
      </c>
      <c r="C46" s="135" t="str">
        <f>IF(OR(B46="",Eingabetabelle!E46=""),"",VLOOKUP(B46,EB_Hoechstbetraege,8))</f>
        <v/>
      </c>
      <c r="D46" s="115" t="str">
        <f t="shared" si="0"/>
        <v/>
      </c>
      <c r="E46" s="136" t="str">
        <f>IF(Eingabetabelle!E46="","",Eingabetabelle!E46*C46)</f>
        <v/>
      </c>
      <c r="F46" s="115" t="str">
        <f t="shared" si="1"/>
        <v/>
      </c>
      <c r="G46" s="136" t="str">
        <f t="shared" si="2"/>
        <v/>
      </c>
      <c r="H46" s="115" t="str">
        <f t="shared" si="3"/>
        <v/>
      </c>
      <c r="I46" s="137" t="str">
        <f t="shared" si="4"/>
        <v/>
      </c>
      <c r="J46" s="115" t="str">
        <f t="shared" si="5"/>
        <v/>
      </c>
      <c r="K46" s="138" t="str">
        <f t="shared" si="6"/>
        <v/>
      </c>
      <c r="L46" s="138" t="str">
        <f t="shared" si="7"/>
        <v/>
      </c>
    </row>
    <row r="47" spans="2:12" ht="14.1" customHeight="1" x14ac:dyDescent="0.2">
      <c r="B47" s="102" t="str">
        <f t="shared" si="8"/>
        <v/>
      </c>
      <c r="C47" s="135" t="str">
        <f>IF(OR(B47="",Eingabetabelle!E47=""),"",VLOOKUP(B47,EB_Hoechstbetraege,8))</f>
        <v/>
      </c>
      <c r="D47" s="115" t="str">
        <f t="shared" si="0"/>
        <v/>
      </c>
      <c r="E47" s="136" t="str">
        <f>IF(Eingabetabelle!E47="","",Eingabetabelle!E47*C47)</f>
        <v/>
      </c>
      <c r="F47" s="115" t="str">
        <f t="shared" si="1"/>
        <v/>
      </c>
      <c r="G47" s="136" t="str">
        <f t="shared" si="2"/>
        <v/>
      </c>
      <c r="H47" s="115" t="str">
        <f t="shared" si="3"/>
        <v/>
      </c>
      <c r="I47" s="137" t="str">
        <f t="shared" si="4"/>
        <v/>
      </c>
      <c r="J47" s="115" t="str">
        <f t="shared" si="5"/>
        <v/>
      </c>
      <c r="K47" s="138" t="str">
        <f t="shared" si="6"/>
        <v/>
      </c>
      <c r="L47" s="138" t="str">
        <f t="shared" si="7"/>
        <v/>
      </c>
    </row>
    <row r="48" spans="2:12" ht="14.1" customHeight="1" x14ac:dyDescent="0.2">
      <c r="B48" s="102" t="str">
        <f t="shared" si="8"/>
        <v/>
      </c>
      <c r="C48" s="135" t="str">
        <f>IF(OR(B48="",Eingabetabelle!E48=""),"",VLOOKUP(B48,EB_Hoechstbetraege,8))</f>
        <v/>
      </c>
      <c r="D48" s="115" t="str">
        <f t="shared" si="0"/>
        <v/>
      </c>
      <c r="E48" s="136" t="str">
        <f>IF(Eingabetabelle!E48="","",Eingabetabelle!E48*C48)</f>
        <v/>
      </c>
      <c r="F48" s="115" t="str">
        <f t="shared" si="1"/>
        <v/>
      </c>
      <c r="G48" s="136" t="str">
        <f t="shared" si="2"/>
        <v/>
      </c>
      <c r="H48" s="115" t="str">
        <f t="shared" si="3"/>
        <v/>
      </c>
      <c r="I48" s="137" t="str">
        <f t="shared" si="4"/>
        <v/>
      </c>
      <c r="J48" s="115" t="str">
        <f t="shared" si="5"/>
        <v/>
      </c>
      <c r="K48" s="138" t="str">
        <f t="shared" si="6"/>
        <v/>
      </c>
      <c r="L48" s="138" t="str">
        <f t="shared" si="7"/>
        <v/>
      </c>
    </row>
    <row r="49" spans="2:12" ht="14.1" customHeight="1" x14ac:dyDescent="0.2">
      <c r="B49" s="102" t="str">
        <f t="shared" si="8"/>
        <v/>
      </c>
      <c r="C49" s="135" t="str">
        <f>IF(OR(B49="",Eingabetabelle!E49=""),"",VLOOKUP(B49,EB_Hoechstbetraege,8))</f>
        <v/>
      </c>
      <c r="D49" s="115" t="str">
        <f t="shared" si="0"/>
        <v/>
      </c>
      <c r="E49" s="136" t="str">
        <f>IF(Eingabetabelle!E49="","",Eingabetabelle!E49*C49)</f>
        <v/>
      </c>
      <c r="F49" s="115" t="str">
        <f t="shared" si="1"/>
        <v/>
      </c>
      <c r="G49" s="136" t="str">
        <f t="shared" si="2"/>
        <v/>
      </c>
      <c r="H49" s="115" t="str">
        <f t="shared" si="3"/>
        <v/>
      </c>
      <c r="I49" s="137" t="str">
        <f t="shared" si="4"/>
        <v/>
      </c>
      <c r="J49" s="115" t="str">
        <f t="shared" si="5"/>
        <v/>
      </c>
      <c r="K49" s="138" t="str">
        <f t="shared" si="6"/>
        <v/>
      </c>
      <c r="L49" s="138" t="str">
        <f t="shared" si="7"/>
        <v/>
      </c>
    </row>
    <row r="50" spans="2:12" ht="14.1" customHeight="1" x14ac:dyDescent="0.2">
      <c r="B50" s="102" t="str">
        <f t="shared" si="8"/>
        <v/>
      </c>
      <c r="C50" s="135" t="str">
        <f>IF(OR(B50="",Eingabetabelle!E50=""),"",VLOOKUP(B50,EB_Hoechstbetraege,8))</f>
        <v/>
      </c>
      <c r="D50" s="115" t="str">
        <f t="shared" si="0"/>
        <v/>
      </c>
      <c r="E50" s="136" t="str">
        <f>IF(Eingabetabelle!E50="","",Eingabetabelle!E50*C50)</f>
        <v/>
      </c>
      <c r="F50" s="115" t="str">
        <f t="shared" si="1"/>
        <v/>
      </c>
      <c r="G50" s="136" t="str">
        <f t="shared" si="2"/>
        <v/>
      </c>
      <c r="H50" s="115" t="str">
        <f t="shared" si="3"/>
        <v/>
      </c>
      <c r="I50" s="137" t="str">
        <f t="shared" si="4"/>
        <v/>
      </c>
      <c r="J50" s="115" t="str">
        <f t="shared" si="5"/>
        <v/>
      </c>
      <c r="K50" s="138" t="str">
        <f t="shared" si="6"/>
        <v/>
      </c>
      <c r="L50" s="138" t="str">
        <f t="shared" si="7"/>
        <v/>
      </c>
    </row>
    <row r="51" spans="2:12" ht="14.1" customHeight="1" x14ac:dyDescent="0.2">
      <c r="B51" s="102" t="str">
        <f t="shared" si="8"/>
        <v/>
      </c>
      <c r="C51" s="135" t="str">
        <f>IF(OR(B51="",Eingabetabelle!E51=""),"",VLOOKUP(B51,EB_Hoechstbetraege,8))</f>
        <v/>
      </c>
      <c r="D51" s="115" t="str">
        <f t="shared" si="0"/>
        <v/>
      </c>
      <c r="E51" s="136" t="str">
        <f>IF(Eingabetabelle!E51="","",Eingabetabelle!E51*C51)</f>
        <v/>
      </c>
      <c r="F51" s="115" t="str">
        <f t="shared" si="1"/>
        <v/>
      </c>
      <c r="G51" s="136" t="str">
        <f t="shared" si="2"/>
        <v/>
      </c>
      <c r="H51" s="115" t="str">
        <f t="shared" si="3"/>
        <v/>
      </c>
      <c r="I51" s="137" t="str">
        <f t="shared" si="4"/>
        <v/>
      </c>
      <c r="J51" s="115" t="str">
        <f t="shared" si="5"/>
        <v/>
      </c>
      <c r="K51" s="138" t="str">
        <f t="shared" si="6"/>
        <v/>
      </c>
      <c r="L51" s="138" t="str">
        <f t="shared" si="7"/>
        <v/>
      </c>
    </row>
    <row r="52" spans="2:12" ht="14.1" customHeight="1" x14ac:dyDescent="0.2">
      <c r="B52" s="102" t="str">
        <f t="shared" si="8"/>
        <v/>
      </c>
      <c r="C52" s="135" t="str">
        <f>IF(OR(B52="",Eingabetabelle!E52=""),"",VLOOKUP(B52,EB_Hoechstbetraege,8))</f>
        <v/>
      </c>
      <c r="D52" s="115" t="str">
        <f t="shared" si="0"/>
        <v/>
      </c>
      <c r="E52" s="136" t="str">
        <f>IF(Eingabetabelle!E52="","",Eingabetabelle!E52*C52)</f>
        <v/>
      </c>
      <c r="F52" s="115" t="str">
        <f t="shared" si="1"/>
        <v/>
      </c>
      <c r="G52" s="136" t="str">
        <f t="shared" si="2"/>
        <v/>
      </c>
      <c r="H52" s="115" t="str">
        <f t="shared" si="3"/>
        <v/>
      </c>
      <c r="I52" s="137" t="str">
        <f t="shared" si="4"/>
        <v/>
      </c>
      <c r="J52" s="115" t="str">
        <f t="shared" si="5"/>
        <v/>
      </c>
      <c r="K52" s="138" t="str">
        <f t="shared" si="6"/>
        <v/>
      </c>
      <c r="L52" s="138" t="str">
        <f t="shared" si="7"/>
        <v/>
      </c>
    </row>
    <row r="53" spans="2:12" ht="14.1" customHeight="1" x14ac:dyDescent="0.2">
      <c r="B53" s="102" t="str">
        <f t="shared" si="8"/>
        <v/>
      </c>
      <c r="C53" s="135" t="str">
        <f>IF(OR(B53="",Eingabetabelle!E53=""),"",VLOOKUP(B53,EB_Hoechstbetraege,8))</f>
        <v/>
      </c>
      <c r="D53" s="115" t="str">
        <f t="shared" si="0"/>
        <v/>
      </c>
      <c r="E53" s="136" t="str">
        <f>IF(Eingabetabelle!E53="","",Eingabetabelle!E53*C53)</f>
        <v/>
      </c>
      <c r="F53" s="115" t="str">
        <f t="shared" si="1"/>
        <v/>
      </c>
      <c r="G53" s="136" t="str">
        <f t="shared" si="2"/>
        <v/>
      </c>
      <c r="H53" s="115" t="str">
        <f t="shared" si="3"/>
        <v/>
      </c>
      <c r="I53" s="137" t="str">
        <f t="shared" si="4"/>
        <v/>
      </c>
      <c r="J53" s="115" t="str">
        <f t="shared" si="5"/>
        <v/>
      </c>
      <c r="K53" s="138" t="str">
        <f t="shared" si="6"/>
        <v/>
      </c>
      <c r="L53" s="138" t="str">
        <f t="shared" si="7"/>
        <v/>
      </c>
    </row>
    <row r="54" spans="2:12" ht="14.1" customHeight="1" x14ac:dyDescent="0.2">
      <c r="B54" s="102" t="str">
        <f t="shared" si="8"/>
        <v/>
      </c>
      <c r="C54" s="135" t="str">
        <f>IF(OR(B54="",Eingabetabelle!E54=""),"",VLOOKUP(B54,EB_Hoechstbetraege,8))</f>
        <v/>
      </c>
      <c r="D54" s="115" t="str">
        <f t="shared" si="0"/>
        <v/>
      </c>
      <c r="E54" s="136" t="str">
        <f>IF(Eingabetabelle!E54="","",Eingabetabelle!E54*C54)</f>
        <v/>
      </c>
      <c r="F54" s="115" t="str">
        <f t="shared" si="1"/>
        <v/>
      </c>
      <c r="G54" s="136" t="str">
        <f t="shared" si="2"/>
        <v/>
      </c>
      <c r="H54" s="115" t="str">
        <f t="shared" si="3"/>
        <v/>
      </c>
      <c r="I54" s="137" t="str">
        <f t="shared" si="4"/>
        <v/>
      </c>
      <c r="J54" s="115" t="str">
        <f t="shared" si="5"/>
        <v/>
      </c>
      <c r="K54" s="138" t="str">
        <f t="shared" si="6"/>
        <v/>
      </c>
      <c r="L54" s="138" t="str">
        <f t="shared" si="7"/>
        <v/>
      </c>
    </row>
    <row r="55" spans="2:12" ht="14.1" customHeight="1" x14ac:dyDescent="0.2">
      <c r="B55" s="102" t="str">
        <f t="shared" si="8"/>
        <v/>
      </c>
      <c r="C55" s="135" t="str">
        <f>IF(OR(B55="",Eingabetabelle!E55=""),"",VLOOKUP(B55,EB_Hoechstbetraege,8))</f>
        <v/>
      </c>
      <c r="D55" s="115" t="str">
        <f t="shared" si="0"/>
        <v/>
      </c>
      <c r="E55" s="136" t="str">
        <f>IF(Eingabetabelle!E55="","",Eingabetabelle!E55*C55)</f>
        <v/>
      </c>
      <c r="F55" s="115" t="str">
        <f t="shared" si="1"/>
        <v/>
      </c>
      <c r="G55" s="136" t="str">
        <f t="shared" si="2"/>
        <v/>
      </c>
      <c r="H55" s="115" t="str">
        <f t="shared" si="3"/>
        <v/>
      </c>
      <c r="I55" s="137" t="str">
        <f t="shared" si="4"/>
        <v/>
      </c>
      <c r="J55" s="115" t="str">
        <f t="shared" si="5"/>
        <v/>
      </c>
      <c r="K55" s="138" t="str">
        <f t="shared" si="6"/>
        <v/>
      </c>
      <c r="L55" s="138" t="str">
        <f t="shared" si="7"/>
        <v/>
      </c>
    </row>
    <row r="56" spans="2:12" ht="14.1" customHeight="1" x14ac:dyDescent="0.2">
      <c r="B56" s="102" t="str">
        <f t="shared" si="8"/>
        <v/>
      </c>
      <c r="C56" s="135" t="str">
        <f>IF(OR(B56="",Eingabetabelle!E56=""),"",VLOOKUP(B56,EB_Hoechstbetraege,8))</f>
        <v/>
      </c>
      <c r="D56" s="115" t="str">
        <f t="shared" si="0"/>
        <v/>
      </c>
      <c r="E56" s="136" t="str">
        <f>IF(Eingabetabelle!E56="","",Eingabetabelle!E56*C56)</f>
        <v/>
      </c>
      <c r="F56" s="115" t="str">
        <f t="shared" si="1"/>
        <v/>
      </c>
      <c r="G56" s="136" t="str">
        <f t="shared" si="2"/>
        <v/>
      </c>
      <c r="H56" s="115" t="str">
        <f t="shared" si="3"/>
        <v/>
      </c>
      <c r="I56" s="137" t="str">
        <f t="shared" si="4"/>
        <v/>
      </c>
      <c r="J56" s="115" t="str">
        <f t="shared" si="5"/>
        <v/>
      </c>
      <c r="K56" s="138" t="str">
        <f t="shared" si="6"/>
        <v/>
      </c>
      <c r="L56" s="138" t="str">
        <f t="shared" si="7"/>
        <v/>
      </c>
    </row>
    <row r="57" spans="2:12" ht="14.1" customHeight="1" x14ac:dyDescent="0.2">
      <c r="B57" s="102" t="str">
        <f t="shared" si="8"/>
        <v/>
      </c>
      <c r="C57" s="135" t="str">
        <f>IF(OR(B57="",Eingabetabelle!E57=""),"",VLOOKUP(B57,EB_Hoechstbetraege,8))</f>
        <v/>
      </c>
      <c r="D57" s="115" t="str">
        <f t="shared" si="0"/>
        <v/>
      </c>
      <c r="E57" s="136" t="str">
        <f>IF(Eingabetabelle!E57="","",Eingabetabelle!E57*C57)</f>
        <v/>
      </c>
      <c r="F57" s="115" t="str">
        <f t="shared" si="1"/>
        <v/>
      </c>
      <c r="G57" s="136" t="str">
        <f t="shared" si="2"/>
        <v/>
      </c>
      <c r="H57" s="115" t="str">
        <f t="shared" si="3"/>
        <v/>
      </c>
      <c r="I57" s="137" t="str">
        <f t="shared" si="4"/>
        <v/>
      </c>
      <c r="J57" s="115" t="str">
        <f t="shared" si="5"/>
        <v/>
      </c>
      <c r="K57" s="138" t="str">
        <f t="shared" si="6"/>
        <v/>
      </c>
      <c r="L57" s="138" t="str">
        <f t="shared" si="7"/>
        <v/>
      </c>
    </row>
    <row r="58" spans="2:12" ht="14.1" customHeight="1" x14ac:dyDescent="0.2">
      <c r="B58" s="102" t="str">
        <f t="shared" si="8"/>
        <v/>
      </c>
      <c r="C58" s="135" t="str">
        <f>IF(OR(B58="",Eingabetabelle!E58=""),"",VLOOKUP(B58,EB_Hoechstbetraege,8))</f>
        <v/>
      </c>
      <c r="D58" s="115" t="str">
        <f t="shared" si="0"/>
        <v/>
      </c>
      <c r="E58" s="136" t="str">
        <f>IF(Eingabetabelle!E58="","",Eingabetabelle!E58*C58)</f>
        <v/>
      </c>
      <c r="F58" s="115" t="str">
        <f t="shared" si="1"/>
        <v/>
      </c>
      <c r="G58" s="136" t="str">
        <f t="shared" si="2"/>
        <v/>
      </c>
      <c r="H58" s="115" t="str">
        <f t="shared" si="3"/>
        <v/>
      </c>
      <c r="I58" s="137" t="str">
        <f t="shared" si="4"/>
        <v/>
      </c>
      <c r="J58" s="115" t="str">
        <f t="shared" si="5"/>
        <v/>
      </c>
      <c r="K58" s="138" t="str">
        <f t="shared" si="6"/>
        <v/>
      </c>
      <c r="L58" s="138" t="str">
        <f t="shared" si="7"/>
        <v/>
      </c>
    </row>
    <row r="59" spans="2:12" ht="14.1" customHeight="1" x14ac:dyDescent="0.2">
      <c r="B59" s="102" t="str">
        <f t="shared" si="8"/>
        <v/>
      </c>
      <c r="C59" s="135" t="str">
        <f>IF(OR(B59="",Eingabetabelle!E59=""),"",VLOOKUP(B59,EB_Hoechstbetraege,8))</f>
        <v/>
      </c>
      <c r="D59" s="115" t="str">
        <f t="shared" si="0"/>
        <v/>
      </c>
      <c r="E59" s="136" t="str">
        <f>IF(Eingabetabelle!E59="","",Eingabetabelle!E59*C59)</f>
        <v/>
      </c>
      <c r="F59" s="115" t="str">
        <f t="shared" si="1"/>
        <v/>
      </c>
      <c r="G59" s="136" t="str">
        <f t="shared" si="2"/>
        <v/>
      </c>
      <c r="H59" s="115" t="str">
        <f t="shared" si="3"/>
        <v/>
      </c>
      <c r="I59" s="137" t="str">
        <f t="shared" si="4"/>
        <v/>
      </c>
      <c r="J59" s="115" t="str">
        <f t="shared" si="5"/>
        <v/>
      </c>
      <c r="K59" s="138" t="str">
        <f t="shared" si="6"/>
        <v/>
      </c>
      <c r="L59" s="138" t="str">
        <f t="shared" si="7"/>
        <v/>
      </c>
    </row>
    <row r="60" spans="2:12" ht="14.1" customHeight="1" x14ac:dyDescent="0.2">
      <c r="B60" s="102" t="str">
        <f t="shared" si="8"/>
        <v/>
      </c>
      <c r="C60" s="135" t="str">
        <f>IF(OR(B60="",Eingabetabelle!E60=""),"",VLOOKUP(B60,EB_Hoechstbetraege,8))</f>
        <v/>
      </c>
      <c r="D60" s="115" t="str">
        <f t="shared" si="0"/>
        <v/>
      </c>
      <c r="E60" s="136" t="str">
        <f>IF(Eingabetabelle!E60="","",Eingabetabelle!E60*C60)</f>
        <v/>
      </c>
      <c r="F60" s="115" t="str">
        <f t="shared" si="1"/>
        <v/>
      </c>
      <c r="G60" s="136" t="str">
        <f t="shared" si="2"/>
        <v/>
      </c>
      <c r="H60" s="115" t="str">
        <f t="shared" si="3"/>
        <v/>
      </c>
      <c r="I60" s="137" t="str">
        <f t="shared" si="4"/>
        <v/>
      </c>
      <c r="J60" s="115" t="str">
        <f t="shared" si="5"/>
        <v/>
      </c>
      <c r="K60" s="138" t="str">
        <f t="shared" si="6"/>
        <v/>
      </c>
      <c r="L60" s="138" t="str">
        <f t="shared" si="7"/>
        <v/>
      </c>
    </row>
    <row r="61" spans="2:12" ht="14.1" customHeight="1" x14ac:dyDescent="0.2">
      <c r="B61" s="102" t="str">
        <f t="shared" si="8"/>
        <v/>
      </c>
      <c r="C61" s="135" t="str">
        <f>IF(OR(B61="",Eingabetabelle!E61=""),"",VLOOKUP(B61,EB_Hoechstbetraege,8))</f>
        <v/>
      </c>
      <c r="D61" s="115" t="str">
        <f t="shared" si="0"/>
        <v/>
      </c>
      <c r="E61" s="136" t="str">
        <f>IF(Eingabetabelle!E61="","",Eingabetabelle!E61*C61)</f>
        <v/>
      </c>
      <c r="F61" s="115" t="str">
        <f t="shared" si="1"/>
        <v/>
      </c>
      <c r="G61" s="136" t="str">
        <f t="shared" si="2"/>
        <v/>
      </c>
      <c r="H61" s="115" t="str">
        <f t="shared" si="3"/>
        <v/>
      </c>
      <c r="I61" s="137" t="str">
        <f t="shared" si="4"/>
        <v/>
      </c>
      <c r="J61" s="115" t="str">
        <f t="shared" si="5"/>
        <v/>
      </c>
      <c r="K61" s="138" t="str">
        <f t="shared" si="6"/>
        <v/>
      </c>
      <c r="L61" s="138" t="str">
        <f t="shared" si="7"/>
        <v/>
      </c>
    </row>
    <row r="62" spans="2:12" ht="14.1" customHeight="1" x14ac:dyDescent="0.2">
      <c r="B62" s="102" t="str">
        <f t="shared" si="8"/>
        <v/>
      </c>
      <c r="C62" s="135" t="str">
        <f>IF(OR(B62="",Eingabetabelle!E62=""),"",VLOOKUP(B62,EB_Hoechstbetraege,8))</f>
        <v/>
      </c>
      <c r="D62" s="115" t="str">
        <f t="shared" si="0"/>
        <v/>
      </c>
      <c r="E62" s="136" t="str">
        <f>IF(Eingabetabelle!E62="","",Eingabetabelle!E62*C62)</f>
        <v/>
      </c>
      <c r="F62" s="115" t="str">
        <f t="shared" si="1"/>
        <v/>
      </c>
      <c r="G62" s="136" t="str">
        <f t="shared" si="2"/>
        <v/>
      </c>
      <c r="H62" s="115" t="str">
        <f t="shared" si="3"/>
        <v/>
      </c>
      <c r="I62" s="137" t="str">
        <f t="shared" si="4"/>
        <v/>
      </c>
      <c r="J62" s="115" t="str">
        <f t="shared" si="5"/>
        <v/>
      </c>
      <c r="K62" s="138" t="str">
        <f t="shared" si="6"/>
        <v/>
      </c>
      <c r="L62" s="138" t="str">
        <f t="shared" si="7"/>
        <v/>
      </c>
    </row>
    <row r="63" spans="2:12" ht="14.1" customHeight="1" x14ac:dyDescent="0.2">
      <c r="B63" s="102" t="str">
        <f t="shared" si="8"/>
        <v/>
      </c>
      <c r="C63" s="135" t="str">
        <f>IF(OR(B63="",Eingabetabelle!E63=""),"",VLOOKUP(B63,EB_Hoechstbetraege,8))</f>
        <v/>
      </c>
      <c r="D63" s="115" t="str">
        <f t="shared" si="0"/>
        <v/>
      </c>
      <c r="E63" s="136" t="str">
        <f>IF(Eingabetabelle!E63="","",Eingabetabelle!E63*C63)</f>
        <v/>
      </c>
      <c r="F63" s="115" t="str">
        <f t="shared" si="1"/>
        <v/>
      </c>
      <c r="G63" s="136" t="str">
        <f t="shared" si="2"/>
        <v/>
      </c>
      <c r="H63" s="115" t="str">
        <f t="shared" si="3"/>
        <v/>
      </c>
      <c r="I63" s="137" t="str">
        <f t="shared" si="4"/>
        <v/>
      </c>
      <c r="J63" s="115" t="str">
        <f t="shared" si="5"/>
        <v/>
      </c>
      <c r="K63" s="138" t="str">
        <f t="shared" si="6"/>
        <v/>
      </c>
      <c r="L63" s="138" t="str">
        <f t="shared" si="7"/>
        <v/>
      </c>
    </row>
    <row r="64" spans="2:12" ht="14.1" customHeight="1" x14ac:dyDescent="0.2">
      <c r="B64" s="102" t="str">
        <f t="shared" si="8"/>
        <v/>
      </c>
      <c r="C64" s="135" t="str">
        <f>IF(OR(B64="",Eingabetabelle!E64=""),"",VLOOKUP(B64,EB_Hoechstbetraege,8))</f>
        <v/>
      </c>
      <c r="D64" s="115" t="str">
        <f t="shared" si="0"/>
        <v/>
      </c>
      <c r="E64" s="136" t="str">
        <f>IF(Eingabetabelle!E64="","",Eingabetabelle!E64*C64)</f>
        <v/>
      </c>
      <c r="F64" s="115" t="str">
        <f t="shared" si="1"/>
        <v/>
      </c>
      <c r="G64" s="136" t="str">
        <f t="shared" si="2"/>
        <v/>
      </c>
      <c r="H64" s="115" t="str">
        <f t="shared" si="3"/>
        <v/>
      </c>
      <c r="I64" s="137" t="str">
        <f t="shared" si="4"/>
        <v/>
      </c>
      <c r="J64" s="115" t="str">
        <f t="shared" si="5"/>
        <v/>
      </c>
      <c r="K64" s="138" t="str">
        <f t="shared" si="6"/>
        <v/>
      </c>
      <c r="L64" s="138" t="str">
        <f t="shared" si="7"/>
        <v/>
      </c>
    </row>
    <row r="65" spans="2:12" ht="14.1" customHeight="1" x14ac:dyDescent="0.2">
      <c r="B65" s="102" t="str">
        <f t="shared" si="8"/>
        <v/>
      </c>
      <c r="C65" s="135" t="str">
        <f>IF(OR(B65="",Eingabetabelle!E65=""),"",VLOOKUP(B65,EB_Hoechstbetraege,8))</f>
        <v/>
      </c>
      <c r="D65" s="115" t="str">
        <f t="shared" si="0"/>
        <v/>
      </c>
      <c r="E65" s="136" t="str">
        <f>IF(Eingabetabelle!E65="","",Eingabetabelle!E65*C65)</f>
        <v/>
      </c>
      <c r="F65" s="115" t="str">
        <f t="shared" si="1"/>
        <v/>
      </c>
      <c r="G65" s="136" t="str">
        <f t="shared" si="2"/>
        <v/>
      </c>
      <c r="H65" s="115" t="str">
        <f t="shared" si="3"/>
        <v/>
      </c>
      <c r="I65" s="137" t="str">
        <f t="shared" si="4"/>
        <v/>
      </c>
      <c r="J65" s="115" t="str">
        <f t="shared" si="5"/>
        <v/>
      </c>
      <c r="K65" s="138" t="str">
        <f t="shared" si="6"/>
        <v/>
      </c>
      <c r="L65" s="138" t="str">
        <f t="shared" si="7"/>
        <v/>
      </c>
    </row>
    <row r="66" spans="2:12" ht="14.1" customHeight="1" x14ac:dyDescent="0.2">
      <c r="B66" s="102" t="str">
        <f t="shared" si="8"/>
        <v/>
      </c>
      <c r="C66" s="135" t="str">
        <f>IF(OR(B66="",Eingabetabelle!E66=""),"",VLOOKUP(B66,EB_Hoechstbetraege,8))</f>
        <v/>
      </c>
      <c r="D66" s="115" t="str">
        <f t="shared" si="0"/>
        <v/>
      </c>
      <c r="E66" s="136" t="str">
        <f>IF(Eingabetabelle!E66="","",Eingabetabelle!E66*C66)</f>
        <v/>
      </c>
      <c r="F66" s="115" t="str">
        <f t="shared" si="1"/>
        <v/>
      </c>
      <c r="G66" s="136" t="str">
        <f t="shared" si="2"/>
        <v/>
      </c>
      <c r="H66" s="115" t="str">
        <f t="shared" si="3"/>
        <v/>
      </c>
      <c r="I66" s="137" t="str">
        <f t="shared" si="4"/>
        <v/>
      </c>
      <c r="J66" s="115" t="str">
        <f t="shared" si="5"/>
        <v/>
      </c>
      <c r="K66" s="138" t="str">
        <f t="shared" si="6"/>
        <v/>
      </c>
      <c r="L66" s="138" t="str">
        <f t="shared" si="7"/>
        <v/>
      </c>
    </row>
    <row r="67" spans="2:12" ht="14.1" customHeight="1" x14ac:dyDescent="0.2">
      <c r="B67" s="102" t="str">
        <f t="shared" si="8"/>
        <v/>
      </c>
      <c r="C67" s="135" t="str">
        <f>IF(OR(B67="",Eingabetabelle!E67=""),"",VLOOKUP(B67,EB_Hoechstbetraege,8))</f>
        <v/>
      </c>
      <c r="D67" s="115" t="str">
        <f t="shared" si="0"/>
        <v/>
      </c>
      <c r="E67" s="136" t="str">
        <f>IF(Eingabetabelle!E67="","",Eingabetabelle!E67*C67)</f>
        <v/>
      </c>
      <c r="F67" s="115" t="str">
        <f t="shared" si="1"/>
        <v/>
      </c>
      <c r="G67" s="136" t="str">
        <f t="shared" si="2"/>
        <v/>
      </c>
      <c r="H67" s="115" t="str">
        <f t="shared" si="3"/>
        <v/>
      </c>
      <c r="I67" s="137" t="str">
        <f t="shared" si="4"/>
        <v/>
      </c>
      <c r="J67" s="115" t="str">
        <f t="shared" si="5"/>
        <v/>
      </c>
      <c r="K67" s="138" t="str">
        <f t="shared" si="6"/>
        <v/>
      </c>
      <c r="L67" s="138" t="str">
        <f t="shared" si="7"/>
        <v/>
      </c>
    </row>
    <row r="68" spans="2:12" ht="14.1" customHeight="1" x14ac:dyDescent="0.2">
      <c r="B68" s="102" t="str">
        <f t="shared" si="8"/>
        <v/>
      </c>
      <c r="C68" s="135" t="str">
        <f>IF(OR(B68="",Eingabetabelle!E68=""),"",VLOOKUP(B68,EB_Hoechstbetraege,8))</f>
        <v/>
      </c>
      <c r="D68" s="115" t="str">
        <f t="shared" si="0"/>
        <v/>
      </c>
      <c r="E68" s="136" t="str">
        <f>IF(Eingabetabelle!E68="","",Eingabetabelle!E68*C68)</f>
        <v/>
      </c>
      <c r="F68" s="115" t="str">
        <f t="shared" si="1"/>
        <v/>
      </c>
      <c r="G68" s="136"/>
      <c r="H68" s="115" t="str">
        <f t="shared" si="3"/>
        <v/>
      </c>
      <c r="I68" s="137" t="str">
        <f t="shared" si="4"/>
        <v/>
      </c>
      <c r="J68" s="115" t="str">
        <f t="shared" si="5"/>
        <v/>
      </c>
      <c r="K68" s="138" t="str">
        <f t="shared" si="6"/>
        <v/>
      </c>
      <c r="L68" s="138" t="str">
        <f t="shared" si="7"/>
        <v/>
      </c>
    </row>
    <row r="69" spans="2:12" ht="14.1" customHeight="1" x14ac:dyDescent="0.2">
      <c r="B69" s="120"/>
      <c r="C69" s="24"/>
      <c r="D69" s="24"/>
      <c r="E69" s="24"/>
      <c r="F69" s="24"/>
      <c r="G69" s="24"/>
      <c r="H69" s="24"/>
      <c r="I69" s="200" t="s">
        <v>177</v>
      </c>
      <c r="J69" s="200"/>
      <c r="K69" s="139">
        <f>SUM(K9:K68)</f>
        <v>0</v>
      </c>
      <c r="L69" s="139">
        <f>SUM(L9:L68)</f>
        <v>0</v>
      </c>
    </row>
    <row r="70" spans="2:12" ht="14.1" customHeight="1" x14ac:dyDescent="0.2">
      <c r="B70" s="120"/>
      <c r="C70" s="201" t="s">
        <v>178</v>
      </c>
      <c r="D70" s="201"/>
      <c r="E70" s="201"/>
      <c r="F70" s="201"/>
      <c r="G70" s="201"/>
      <c r="H70" s="201"/>
      <c r="I70" s="201"/>
      <c r="J70" s="201"/>
      <c r="K70" s="201"/>
      <c r="L70" s="201"/>
    </row>
    <row r="71" spans="2:12" ht="14.1" customHeight="1" x14ac:dyDescent="0.2">
      <c r="B71" s="120"/>
      <c r="C71" s="195" t="s">
        <v>179</v>
      </c>
      <c r="D71" s="195"/>
      <c r="E71" s="195"/>
      <c r="F71" s="195"/>
      <c r="G71" s="195"/>
      <c r="H71" s="195"/>
      <c r="I71" s="195"/>
      <c r="J71" s="195"/>
      <c r="K71" s="195"/>
      <c r="L71" s="140" t="str">
        <f>IF(L72="","",1-L72)</f>
        <v/>
      </c>
    </row>
    <row r="72" spans="2:12" ht="14.1" customHeight="1" x14ac:dyDescent="0.2">
      <c r="B72" s="122"/>
      <c r="C72" s="195" t="s">
        <v>180</v>
      </c>
      <c r="D72" s="195"/>
      <c r="E72" s="195"/>
      <c r="F72" s="195"/>
      <c r="G72" s="195"/>
      <c r="H72" s="195"/>
      <c r="I72" s="195"/>
      <c r="J72" s="195"/>
      <c r="K72" s="195"/>
      <c r="L72" s="140" t="str">
        <f>IF(AND(K69=0,L69=0),"",IF(AND(Eingabetabelle!R69&lt;10,K69&gt;0,L69&gt;0),0,L69/K69))</f>
        <v/>
      </c>
    </row>
    <row r="197" spans="2:11" hidden="1" x14ac:dyDescent="0.2"/>
    <row r="198" spans="2:11" ht="15.75" hidden="1" x14ac:dyDescent="0.2">
      <c r="B198" s="18" t="s">
        <v>53</v>
      </c>
      <c r="C198" s="124"/>
      <c r="D198" s="124"/>
      <c r="E198" s="19"/>
      <c r="F198" s="19"/>
      <c r="G198" s="19"/>
      <c r="H198" s="19"/>
      <c r="I198" s="19"/>
      <c r="J198" s="19"/>
      <c r="K198" s="20"/>
    </row>
    <row r="199" spans="2:11" hidden="1" x14ac:dyDescent="0.2">
      <c r="B199" s="125"/>
      <c r="C199" s="126"/>
      <c r="D199" s="126"/>
      <c r="E199" s="22"/>
      <c r="F199" s="22"/>
      <c r="G199" s="22"/>
      <c r="H199" s="22"/>
      <c r="I199" s="22"/>
      <c r="J199" s="22"/>
      <c r="K199" s="23"/>
    </row>
    <row r="200" spans="2:11" hidden="1" x14ac:dyDescent="0.2">
      <c r="B200" s="21" t="s">
        <v>54</v>
      </c>
      <c r="C200" s="39"/>
      <c r="D200" s="39"/>
      <c r="E200" s="24" t="s">
        <v>159</v>
      </c>
      <c r="F200" s="24"/>
      <c r="G200" s="24"/>
      <c r="H200" s="24"/>
      <c r="I200" s="24"/>
      <c r="J200" s="24"/>
      <c r="K200" s="53"/>
    </row>
    <row r="201" spans="2:11" hidden="1" x14ac:dyDescent="0.2">
      <c r="B201" s="21"/>
      <c r="C201" s="39"/>
      <c r="D201" s="39"/>
      <c r="E201" s="24" t="s">
        <v>181</v>
      </c>
      <c r="F201" s="24"/>
      <c r="G201" s="24"/>
      <c r="H201" s="24"/>
      <c r="I201" s="24"/>
      <c r="J201" s="24"/>
      <c r="K201" s="53"/>
    </row>
    <row r="202" spans="2:11" hidden="1" x14ac:dyDescent="0.2">
      <c r="B202" s="125"/>
      <c r="C202" s="22"/>
      <c r="D202" s="22"/>
      <c r="E202" s="24" t="s">
        <v>182</v>
      </c>
      <c r="F202" s="24"/>
      <c r="G202" s="24"/>
      <c r="H202" s="24"/>
      <c r="I202" s="24"/>
      <c r="J202" s="24"/>
      <c r="K202" s="53"/>
    </row>
    <row r="203" spans="2:11" hidden="1" x14ac:dyDescent="0.2">
      <c r="B203" s="141"/>
      <c r="C203" s="27"/>
      <c r="D203" s="27"/>
      <c r="E203" s="27"/>
      <c r="F203" s="27"/>
      <c r="G203" s="27"/>
      <c r="H203" s="27"/>
      <c r="I203" s="27"/>
      <c r="J203" s="27"/>
      <c r="K203" s="28"/>
    </row>
    <row r="65536" hidden="1" x14ac:dyDescent="0.2"/>
  </sheetData>
  <sheetProtection sheet="1" objects="1" scenarios="1"/>
  <mergeCells count="12">
    <mergeCell ref="I69:J69"/>
    <mergeCell ref="C70:L70"/>
    <mergeCell ref="C71:K71"/>
    <mergeCell ref="C72:K72"/>
    <mergeCell ref="C6:D6"/>
    <mergeCell ref="E6:F6"/>
    <mergeCell ref="G6:H6"/>
    <mergeCell ref="I6:J6"/>
    <mergeCell ref="C7:D7"/>
    <mergeCell ref="E7:F7"/>
    <mergeCell ref="G7:H7"/>
    <mergeCell ref="I7:J7"/>
  </mergeCells>
  <pageMargins left="0.39374999999999999" right="0.39374999999999999" top="0.86250000000000004" bottom="0.39374999999999999" header="0.51180555555555551" footer="0.51180555555555551"/>
  <pageSetup paperSize="9" orientation="landscape" useFirstPageNumber="1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5536"/>
  <sheetViews>
    <sheetView workbookViewId="0">
      <pane ySplit="8" topLeftCell="A9" activePane="bottomLeft" state="frozen"/>
      <selection pane="bottomLeft"/>
    </sheetView>
  </sheetViews>
  <sheetFormatPr defaultColWidth="11.5703125" defaultRowHeight="12.75" x14ac:dyDescent="0.2"/>
  <cols>
    <col min="1" max="1" width="2.5703125" style="1" customWidth="1"/>
    <col min="2" max="2" width="5.140625" style="1" customWidth="1"/>
    <col min="3" max="3" width="8.7109375" style="1" customWidth="1"/>
    <col min="4" max="4" width="4.5703125" style="1" customWidth="1"/>
    <col min="5" max="5" width="11.7109375" style="1" customWidth="1"/>
    <col min="6" max="6" width="4.5703125" style="1" customWidth="1"/>
    <col min="7" max="7" width="11.7109375" style="1" customWidth="1"/>
    <col min="8" max="8" width="4.5703125" style="1" customWidth="1"/>
    <col min="9" max="9" width="11.7109375" style="1" customWidth="1"/>
    <col min="10" max="10" width="4.5703125" style="1" customWidth="1"/>
    <col min="11" max="11" width="11.7109375" style="1" customWidth="1"/>
    <col min="12" max="12" width="4.5703125" style="1" customWidth="1"/>
    <col min="13" max="13" width="12.28515625" style="1" customWidth="1"/>
    <col min="14" max="14" width="4.5703125" style="1" customWidth="1"/>
    <col min="15" max="15" width="12.28515625" style="1" customWidth="1"/>
    <col min="16" max="16" width="4.5703125" style="1" customWidth="1"/>
    <col min="17" max="17" width="11.7109375" style="1" customWidth="1"/>
    <col min="18" max="18" width="12.28515625" style="1" customWidth="1"/>
    <col min="19" max="16384" width="11.5703125" style="1"/>
  </cols>
  <sheetData>
    <row r="1" spans="2:18" ht="14.1" customHeight="1" x14ac:dyDescent="0.2"/>
    <row r="2" spans="2:18" x14ac:dyDescent="0.2">
      <c r="B2" s="99" t="s">
        <v>183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2:18" ht="8.4499999999999993" customHeight="1" x14ac:dyDescent="0.2">
      <c r="B3" s="99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2:18" x14ac:dyDescent="0.2">
      <c r="B4" s="100" t="s">
        <v>184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2:18" ht="8.4499999999999993" customHeight="1" x14ac:dyDescent="0.2">
      <c r="B5" s="66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2:18" x14ac:dyDescent="0.2">
      <c r="B6" s="101">
        <v>1</v>
      </c>
      <c r="C6" s="196">
        <v>2</v>
      </c>
      <c r="D6" s="196"/>
      <c r="E6" s="196">
        <v>3</v>
      </c>
      <c r="F6" s="196"/>
      <c r="G6" s="196">
        <v>4</v>
      </c>
      <c r="H6" s="196"/>
      <c r="I6" s="196">
        <v>5</v>
      </c>
      <c r="J6" s="196"/>
      <c r="K6" s="196">
        <v>6</v>
      </c>
      <c r="L6" s="196"/>
      <c r="M6" s="196">
        <v>7</v>
      </c>
      <c r="N6" s="196"/>
      <c r="O6" s="196">
        <v>8</v>
      </c>
      <c r="P6" s="196"/>
      <c r="Q6" s="101">
        <v>9</v>
      </c>
      <c r="R6" s="101">
        <v>10</v>
      </c>
    </row>
    <row r="7" spans="2:18" ht="11.85" customHeight="1" x14ac:dyDescent="0.2">
      <c r="B7" s="104"/>
      <c r="C7" s="197" t="s">
        <v>140</v>
      </c>
      <c r="D7" s="197"/>
      <c r="E7" s="205" t="s">
        <v>168</v>
      </c>
      <c r="F7" s="205"/>
      <c r="G7" s="205" t="s">
        <v>168</v>
      </c>
      <c r="H7" s="205"/>
      <c r="I7" s="198" t="s">
        <v>185</v>
      </c>
      <c r="J7" s="198"/>
      <c r="K7" s="197" t="s">
        <v>140</v>
      </c>
      <c r="L7" s="197"/>
      <c r="M7" s="204" t="s">
        <v>186</v>
      </c>
      <c r="N7" s="204"/>
      <c r="O7" s="204" t="s">
        <v>187</v>
      </c>
      <c r="P7" s="204"/>
      <c r="Q7" s="134" t="s">
        <v>188</v>
      </c>
      <c r="R7" s="134" t="s">
        <v>189</v>
      </c>
    </row>
    <row r="8" spans="2:18" ht="51" customHeight="1" x14ac:dyDescent="0.2">
      <c r="B8" s="108" t="s">
        <v>142</v>
      </c>
      <c r="C8" s="108" t="s">
        <v>172</v>
      </c>
      <c r="D8" s="108" t="s">
        <v>154</v>
      </c>
      <c r="E8" s="108" t="s">
        <v>173</v>
      </c>
      <c r="F8" s="108" t="s">
        <v>154</v>
      </c>
      <c r="G8" s="108" t="s">
        <v>190</v>
      </c>
      <c r="H8" s="108" t="s">
        <v>154</v>
      </c>
      <c r="I8" s="108" t="s">
        <v>191</v>
      </c>
      <c r="J8" s="108" t="s">
        <v>154</v>
      </c>
      <c r="K8" s="108" t="s">
        <v>153</v>
      </c>
      <c r="L8" s="108" t="s">
        <v>154</v>
      </c>
      <c r="M8" s="108" t="s">
        <v>192</v>
      </c>
      <c r="N8" s="108" t="s">
        <v>154</v>
      </c>
      <c r="O8" s="108" t="s">
        <v>193</v>
      </c>
      <c r="P8" s="108" t="s">
        <v>154</v>
      </c>
      <c r="Q8" s="108" t="s">
        <v>194</v>
      </c>
      <c r="R8" s="108" t="s">
        <v>195</v>
      </c>
    </row>
    <row r="9" spans="2:18" ht="14.1" customHeight="1" x14ac:dyDescent="0.2">
      <c r="B9" s="102" t="str">
        <f>IF(Eingabetabelle!B9="","",Eingabetabelle!B9)</f>
        <v/>
      </c>
      <c r="C9" s="114" t="str">
        <f>IF(OR(B9="",AND(Eingabetabelle!E9="",Eingabetabelle!F9="")),"",VLOOKUP(B9,EB_Hoechstbetraege,8))</f>
        <v/>
      </c>
      <c r="D9" s="115" t="str">
        <f t="shared" ref="D9:D68" si="0">IF(OR(B9="",AND(B9&gt;0,C9="")),"",VLOOKUP(B9,EB_Hoechstbetraege,5))</f>
        <v/>
      </c>
      <c r="E9" s="136" t="str">
        <f>IF(Eingabetabelle!E9="","",Eingabetabelle!E9*C9)</f>
        <v/>
      </c>
      <c r="F9" s="115" t="str">
        <f t="shared" ref="F9:F68" si="1">IF(OR(B9="",AND(B9&gt;0,E9="")),"",VLOOKUP(B9,EB_Hoechstbetraege,5))</f>
        <v/>
      </c>
      <c r="G9" s="136" t="str">
        <f>IF(OR(K9="",AND(B9="",Eingabetabelle!F9="")),"",IF(AND(B9&gt;0,Eingabetabelle!F9=""),0,Eingabetabelle!F9*C9))</f>
        <v/>
      </c>
      <c r="H9" s="115" t="str">
        <f t="shared" ref="H9:H68" si="2">IF(OR(B9="",AND(B9&gt;0,G9="")),"",VLOOKUP(B9,EB_Hoechstbetraege,5))</f>
        <v/>
      </c>
      <c r="I9" s="142" t="str">
        <f t="shared" ref="I9:I68" si="3">IF(AND(E9="",OR(G9="",G9=0)),"",E9+G9)</f>
        <v/>
      </c>
      <c r="J9" s="115" t="str">
        <f t="shared" ref="J9:J68" si="4">IF(OR(B9="",AND(B9&gt;0,OR(G9="",G9=0),I9="")),"",VLOOKUP(B9,EB_Hoechstbetraege,5))</f>
        <v/>
      </c>
      <c r="K9" s="136" t="str">
        <f t="shared" ref="K9:K68" si="5">IF(B9&lt;&gt;"",IF(CHK_ERG="ARB",VLOOKUP(B9,EB_Hoechstbetraege,2),VLOOKUP(B9,EB_Hoechstbetraege,4)),"")</f>
        <v/>
      </c>
      <c r="L9" s="115" t="str">
        <f t="shared" ref="L9:L68" si="6">IF(OR(B9="",AND(B9&gt;0,K9="")),"",VLOOKUP(B9,EB_Hoechstbetraege,5))</f>
        <v/>
      </c>
      <c r="M9" s="136" t="str">
        <f t="shared" ref="M9:M68" si="7">IF(AND(E9="",OR(G9="",G9=0),K9&gt;0),"",IF(OR(((E9+G9-K9)&lt;0),(B9&gt;2004)),0,E9+G9-K9))</f>
        <v/>
      </c>
      <c r="N9" s="115" t="str">
        <f t="shared" ref="N9:N68" si="8">IF(OR(B9="",AND(B9&gt;0,M9="")),"",VLOOKUP(B9,EB_Hoechstbetraege,5))</f>
        <v/>
      </c>
      <c r="O9" s="143" t="str">
        <f t="shared" ref="O9:O68" si="9">IF(OR(K9="",AND(E9="",G9=0)),"",IF(AND((E9+G9-K9)&gt;G9,B9&lt;2005),G9,IF(OR((E9+G9-K9)&lt;0,B9&gt;2004),0,E9+G9-K9)))</f>
        <v/>
      </c>
      <c r="P9" s="115" t="str">
        <f t="shared" ref="P9:P68" si="10">IF(OR(B9="",AND(B9&gt;0,O9="")),"",VLOOKUP(B9,EB_Hoechstbetraege,5))</f>
        <v/>
      </c>
      <c r="Q9" s="144" t="str">
        <f t="shared" ref="Q9:Q68" si="11">IF(OR(G9=0,K9=""),"",G9/K9)</f>
        <v/>
      </c>
      <c r="R9" s="144" t="str">
        <f t="shared" ref="R9:R68" si="12">IF(OR(O9=0,O9="",K9=""),"",O9/K9)</f>
        <v/>
      </c>
    </row>
    <row r="10" spans="2:18" ht="14.1" customHeight="1" x14ac:dyDescent="0.2">
      <c r="B10" s="102" t="str">
        <f t="shared" ref="B10:B68" si="13">IF(OR(B9="",K9=""),"",B9+1)</f>
        <v/>
      </c>
      <c r="C10" s="114" t="str">
        <f>IF(OR(B10="",AND(Eingabetabelle!E10="",Eingabetabelle!F10="")),"",VLOOKUP(B10,EB_Hoechstbetraege,8))</f>
        <v/>
      </c>
      <c r="D10" s="115" t="str">
        <f t="shared" si="0"/>
        <v/>
      </c>
      <c r="E10" s="136" t="str">
        <f>IF(Eingabetabelle!E10="","",Eingabetabelle!E10*C10)</f>
        <v/>
      </c>
      <c r="F10" s="115" t="str">
        <f t="shared" si="1"/>
        <v/>
      </c>
      <c r="G10" s="136" t="str">
        <f>IF(OR(K10="",AND(B10="",Eingabetabelle!F10="")),"",IF(AND(B10&gt;0,Eingabetabelle!F10=""),0,Eingabetabelle!F10*C10))</f>
        <v/>
      </c>
      <c r="H10" s="115" t="str">
        <f t="shared" si="2"/>
        <v/>
      </c>
      <c r="I10" s="142" t="str">
        <f t="shared" si="3"/>
        <v/>
      </c>
      <c r="J10" s="115" t="str">
        <f t="shared" si="4"/>
        <v/>
      </c>
      <c r="K10" s="136" t="str">
        <f t="shared" si="5"/>
        <v/>
      </c>
      <c r="L10" s="115" t="str">
        <f t="shared" si="6"/>
        <v/>
      </c>
      <c r="M10" s="136" t="str">
        <f t="shared" si="7"/>
        <v/>
      </c>
      <c r="N10" s="115" t="str">
        <f t="shared" si="8"/>
        <v/>
      </c>
      <c r="O10" s="143" t="str">
        <f t="shared" si="9"/>
        <v/>
      </c>
      <c r="P10" s="115" t="str">
        <f t="shared" si="10"/>
        <v/>
      </c>
      <c r="Q10" s="138" t="str">
        <f t="shared" si="11"/>
        <v/>
      </c>
      <c r="R10" s="138" t="str">
        <f t="shared" si="12"/>
        <v/>
      </c>
    </row>
    <row r="11" spans="2:18" ht="14.1" customHeight="1" x14ac:dyDescent="0.2">
      <c r="B11" s="102" t="str">
        <f t="shared" si="13"/>
        <v/>
      </c>
      <c r="C11" s="114" t="str">
        <f>IF(OR(B11="",AND(Eingabetabelle!E11="",Eingabetabelle!F11="")),"",VLOOKUP(B11,EB_Hoechstbetraege,8))</f>
        <v/>
      </c>
      <c r="D11" s="115" t="str">
        <f t="shared" si="0"/>
        <v/>
      </c>
      <c r="E11" s="136" t="str">
        <f>IF(Eingabetabelle!E11="","",Eingabetabelle!E11*C11)</f>
        <v/>
      </c>
      <c r="F11" s="115" t="str">
        <f t="shared" si="1"/>
        <v/>
      </c>
      <c r="G11" s="136" t="str">
        <f>IF(OR(K11="",AND(B11="",Eingabetabelle!F11="")),"",IF(AND(B11&gt;0,Eingabetabelle!F11=""),0,Eingabetabelle!F11*C11))</f>
        <v/>
      </c>
      <c r="H11" s="115" t="str">
        <f t="shared" si="2"/>
        <v/>
      </c>
      <c r="I11" s="142" t="str">
        <f t="shared" si="3"/>
        <v/>
      </c>
      <c r="J11" s="115" t="str">
        <f t="shared" si="4"/>
        <v/>
      </c>
      <c r="K11" s="136" t="str">
        <f t="shared" si="5"/>
        <v/>
      </c>
      <c r="L11" s="115" t="str">
        <f t="shared" si="6"/>
        <v/>
      </c>
      <c r="M11" s="136" t="str">
        <f t="shared" si="7"/>
        <v/>
      </c>
      <c r="N11" s="115" t="str">
        <f t="shared" si="8"/>
        <v/>
      </c>
      <c r="O11" s="143" t="str">
        <f t="shared" si="9"/>
        <v/>
      </c>
      <c r="P11" s="115" t="str">
        <f t="shared" si="10"/>
        <v/>
      </c>
      <c r="Q11" s="138" t="str">
        <f t="shared" si="11"/>
        <v/>
      </c>
      <c r="R11" s="138" t="str">
        <f t="shared" si="12"/>
        <v/>
      </c>
    </row>
    <row r="12" spans="2:18" ht="14.1" customHeight="1" x14ac:dyDescent="0.2">
      <c r="B12" s="102" t="str">
        <f t="shared" si="13"/>
        <v/>
      </c>
      <c r="C12" s="114" t="str">
        <f>IF(OR(B12="",AND(Eingabetabelle!E12="",Eingabetabelle!F12="")),"",VLOOKUP(B12,EB_Hoechstbetraege,8))</f>
        <v/>
      </c>
      <c r="D12" s="115" t="str">
        <f t="shared" si="0"/>
        <v/>
      </c>
      <c r="E12" s="136" t="str">
        <f>IF(Eingabetabelle!E12="","",Eingabetabelle!E12*C12)</f>
        <v/>
      </c>
      <c r="F12" s="115" t="str">
        <f t="shared" si="1"/>
        <v/>
      </c>
      <c r="G12" s="136" t="str">
        <f>IF(OR(K12="",AND(B12="",Eingabetabelle!F12="")),"",IF(AND(B12&gt;0,Eingabetabelle!F12=""),0,Eingabetabelle!F12*C12))</f>
        <v/>
      </c>
      <c r="H12" s="115" t="str">
        <f t="shared" si="2"/>
        <v/>
      </c>
      <c r="I12" s="142" t="str">
        <f t="shared" si="3"/>
        <v/>
      </c>
      <c r="J12" s="115" t="str">
        <f t="shared" si="4"/>
        <v/>
      </c>
      <c r="K12" s="136" t="str">
        <f t="shared" si="5"/>
        <v/>
      </c>
      <c r="L12" s="115" t="str">
        <f t="shared" si="6"/>
        <v/>
      </c>
      <c r="M12" s="136" t="str">
        <f t="shared" si="7"/>
        <v/>
      </c>
      <c r="N12" s="115" t="str">
        <f t="shared" si="8"/>
        <v/>
      </c>
      <c r="O12" s="143" t="str">
        <f t="shared" si="9"/>
        <v/>
      </c>
      <c r="P12" s="115" t="str">
        <f t="shared" si="10"/>
        <v/>
      </c>
      <c r="Q12" s="138" t="str">
        <f t="shared" si="11"/>
        <v/>
      </c>
      <c r="R12" s="138" t="str">
        <f t="shared" si="12"/>
        <v/>
      </c>
    </row>
    <row r="13" spans="2:18" ht="14.1" customHeight="1" x14ac:dyDescent="0.2">
      <c r="B13" s="102" t="str">
        <f t="shared" si="13"/>
        <v/>
      </c>
      <c r="C13" s="114" t="str">
        <f>IF(OR(B13="",AND(Eingabetabelle!E13="",Eingabetabelle!F13="")),"",VLOOKUP(B13,EB_Hoechstbetraege,8))</f>
        <v/>
      </c>
      <c r="D13" s="115" t="str">
        <f t="shared" si="0"/>
        <v/>
      </c>
      <c r="E13" s="136" t="str">
        <f>IF(Eingabetabelle!E13="","",Eingabetabelle!E13*C13)</f>
        <v/>
      </c>
      <c r="F13" s="115" t="str">
        <f t="shared" si="1"/>
        <v/>
      </c>
      <c r="G13" s="136" t="str">
        <f>IF(OR(K13="",AND(B13="",Eingabetabelle!F13="")),"",IF(AND(B13&gt;0,Eingabetabelle!F13=""),0,Eingabetabelle!F13*C13))</f>
        <v/>
      </c>
      <c r="H13" s="115" t="str">
        <f t="shared" si="2"/>
        <v/>
      </c>
      <c r="I13" s="142" t="str">
        <f t="shared" si="3"/>
        <v/>
      </c>
      <c r="J13" s="115" t="str">
        <f t="shared" si="4"/>
        <v/>
      </c>
      <c r="K13" s="136" t="str">
        <f t="shared" si="5"/>
        <v/>
      </c>
      <c r="L13" s="115" t="str">
        <f t="shared" si="6"/>
        <v/>
      </c>
      <c r="M13" s="136" t="str">
        <f t="shared" si="7"/>
        <v/>
      </c>
      <c r="N13" s="115" t="str">
        <f t="shared" si="8"/>
        <v/>
      </c>
      <c r="O13" s="143" t="str">
        <f t="shared" si="9"/>
        <v/>
      </c>
      <c r="P13" s="115" t="str">
        <f t="shared" si="10"/>
        <v/>
      </c>
      <c r="Q13" s="138" t="str">
        <f t="shared" si="11"/>
        <v/>
      </c>
      <c r="R13" s="138" t="str">
        <f t="shared" si="12"/>
        <v/>
      </c>
    </row>
    <row r="14" spans="2:18" ht="14.1" customHeight="1" x14ac:dyDescent="0.2">
      <c r="B14" s="102" t="str">
        <f t="shared" si="13"/>
        <v/>
      </c>
      <c r="C14" s="114" t="str">
        <f>IF(OR(B14="",AND(Eingabetabelle!E14="",Eingabetabelle!F14="")),"",VLOOKUP(B14,EB_Hoechstbetraege,8))</f>
        <v/>
      </c>
      <c r="D14" s="115" t="str">
        <f t="shared" si="0"/>
        <v/>
      </c>
      <c r="E14" s="136" t="str">
        <f>IF(Eingabetabelle!E14="","",Eingabetabelle!E14*C14)</f>
        <v/>
      </c>
      <c r="F14" s="115" t="str">
        <f t="shared" si="1"/>
        <v/>
      </c>
      <c r="G14" s="136" t="str">
        <f>IF(OR(K14="",AND(B14="",Eingabetabelle!F14="")),"",IF(AND(B14&gt;0,Eingabetabelle!F14=""),0,Eingabetabelle!F14*C14))</f>
        <v/>
      </c>
      <c r="H14" s="115" t="str">
        <f t="shared" si="2"/>
        <v/>
      </c>
      <c r="I14" s="142" t="str">
        <f t="shared" si="3"/>
        <v/>
      </c>
      <c r="J14" s="115" t="str">
        <f t="shared" si="4"/>
        <v/>
      </c>
      <c r="K14" s="136" t="str">
        <f t="shared" si="5"/>
        <v/>
      </c>
      <c r="L14" s="115" t="str">
        <f t="shared" si="6"/>
        <v/>
      </c>
      <c r="M14" s="136" t="str">
        <f t="shared" si="7"/>
        <v/>
      </c>
      <c r="N14" s="115" t="str">
        <f t="shared" si="8"/>
        <v/>
      </c>
      <c r="O14" s="143" t="str">
        <f t="shared" si="9"/>
        <v/>
      </c>
      <c r="P14" s="115" t="str">
        <f t="shared" si="10"/>
        <v/>
      </c>
      <c r="Q14" s="138" t="str">
        <f t="shared" si="11"/>
        <v/>
      </c>
      <c r="R14" s="138" t="str">
        <f t="shared" si="12"/>
        <v/>
      </c>
    </row>
    <row r="15" spans="2:18" ht="14.1" customHeight="1" x14ac:dyDescent="0.2">
      <c r="B15" s="102" t="str">
        <f t="shared" si="13"/>
        <v/>
      </c>
      <c r="C15" s="114" t="str">
        <f>IF(OR(B15="",AND(Eingabetabelle!E15="",Eingabetabelle!F15="")),"",VLOOKUP(B15,EB_Hoechstbetraege,8))</f>
        <v/>
      </c>
      <c r="D15" s="115" t="str">
        <f t="shared" si="0"/>
        <v/>
      </c>
      <c r="E15" s="136" t="str">
        <f>IF(Eingabetabelle!E15="","",Eingabetabelle!E15*C15)</f>
        <v/>
      </c>
      <c r="F15" s="115" t="str">
        <f t="shared" si="1"/>
        <v/>
      </c>
      <c r="G15" s="136" t="str">
        <f>IF(OR(K15="",AND(B15="",Eingabetabelle!F15="")),"",IF(AND(B15&gt;0,Eingabetabelle!F15=""),0,Eingabetabelle!F15*C15))</f>
        <v/>
      </c>
      <c r="H15" s="115" t="str">
        <f t="shared" si="2"/>
        <v/>
      </c>
      <c r="I15" s="142" t="str">
        <f t="shared" si="3"/>
        <v/>
      </c>
      <c r="J15" s="115" t="str">
        <f t="shared" si="4"/>
        <v/>
      </c>
      <c r="K15" s="136" t="str">
        <f t="shared" si="5"/>
        <v/>
      </c>
      <c r="L15" s="115" t="str">
        <f t="shared" si="6"/>
        <v/>
      </c>
      <c r="M15" s="136" t="str">
        <f t="shared" si="7"/>
        <v/>
      </c>
      <c r="N15" s="115" t="str">
        <f t="shared" si="8"/>
        <v/>
      </c>
      <c r="O15" s="143" t="str">
        <f t="shared" si="9"/>
        <v/>
      </c>
      <c r="P15" s="115" t="str">
        <f t="shared" si="10"/>
        <v/>
      </c>
      <c r="Q15" s="138" t="str">
        <f t="shared" si="11"/>
        <v/>
      </c>
      <c r="R15" s="138" t="str">
        <f t="shared" si="12"/>
        <v/>
      </c>
    </row>
    <row r="16" spans="2:18" ht="14.1" customHeight="1" x14ac:dyDescent="0.2">
      <c r="B16" s="102" t="str">
        <f t="shared" si="13"/>
        <v/>
      </c>
      <c r="C16" s="114" t="str">
        <f>IF(OR(B16="",AND(Eingabetabelle!E16="",Eingabetabelle!F16="")),"",VLOOKUP(B16,EB_Hoechstbetraege,8))</f>
        <v/>
      </c>
      <c r="D16" s="115" t="str">
        <f t="shared" si="0"/>
        <v/>
      </c>
      <c r="E16" s="136" t="str">
        <f>IF(Eingabetabelle!E16="","",Eingabetabelle!E16*C16)</f>
        <v/>
      </c>
      <c r="F16" s="115" t="str">
        <f t="shared" si="1"/>
        <v/>
      </c>
      <c r="G16" s="136" t="str">
        <f>IF(OR(K16="",AND(B16="",Eingabetabelle!F16="")),"",IF(AND(B16&gt;0,Eingabetabelle!F16=""),0,Eingabetabelle!F16*C16))</f>
        <v/>
      </c>
      <c r="H16" s="115" t="str">
        <f t="shared" si="2"/>
        <v/>
      </c>
      <c r="I16" s="142" t="str">
        <f t="shared" si="3"/>
        <v/>
      </c>
      <c r="J16" s="115" t="str">
        <f t="shared" si="4"/>
        <v/>
      </c>
      <c r="K16" s="136" t="str">
        <f t="shared" si="5"/>
        <v/>
      </c>
      <c r="L16" s="115" t="str">
        <f t="shared" si="6"/>
        <v/>
      </c>
      <c r="M16" s="136" t="str">
        <f t="shared" si="7"/>
        <v/>
      </c>
      <c r="N16" s="115" t="str">
        <f t="shared" si="8"/>
        <v/>
      </c>
      <c r="O16" s="143" t="str">
        <f t="shared" si="9"/>
        <v/>
      </c>
      <c r="P16" s="115" t="str">
        <f t="shared" si="10"/>
        <v/>
      </c>
      <c r="Q16" s="138" t="str">
        <f t="shared" si="11"/>
        <v/>
      </c>
      <c r="R16" s="138" t="str">
        <f t="shared" si="12"/>
        <v/>
      </c>
    </row>
    <row r="17" spans="2:18" ht="14.1" customHeight="1" x14ac:dyDescent="0.2">
      <c r="B17" s="102" t="str">
        <f t="shared" si="13"/>
        <v/>
      </c>
      <c r="C17" s="114" t="str">
        <f>IF(OR(B17="",AND(Eingabetabelle!E17="",Eingabetabelle!F17="")),"",VLOOKUP(B17,EB_Hoechstbetraege,8))</f>
        <v/>
      </c>
      <c r="D17" s="115" t="str">
        <f t="shared" si="0"/>
        <v/>
      </c>
      <c r="E17" s="136" t="str">
        <f>IF(Eingabetabelle!E17="","",Eingabetabelle!E17*C17)</f>
        <v/>
      </c>
      <c r="F17" s="115" t="str">
        <f t="shared" si="1"/>
        <v/>
      </c>
      <c r="G17" s="136" t="str">
        <f>IF(OR(K17="",AND(B17="",Eingabetabelle!F17="")),"",IF(AND(B17&gt;0,Eingabetabelle!F17=""),0,Eingabetabelle!F17*C17))</f>
        <v/>
      </c>
      <c r="H17" s="115" t="str">
        <f t="shared" si="2"/>
        <v/>
      </c>
      <c r="I17" s="142" t="str">
        <f t="shared" si="3"/>
        <v/>
      </c>
      <c r="J17" s="115" t="str">
        <f t="shared" si="4"/>
        <v/>
      </c>
      <c r="K17" s="136" t="str">
        <f t="shared" si="5"/>
        <v/>
      </c>
      <c r="L17" s="115" t="str">
        <f t="shared" si="6"/>
        <v/>
      </c>
      <c r="M17" s="136" t="str">
        <f t="shared" si="7"/>
        <v/>
      </c>
      <c r="N17" s="115" t="str">
        <f t="shared" si="8"/>
        <v/>
      </c>
      <c r="O17" s="143" t="str">
        <f t="shared" si="9"/>
        <v/>
      </c>
      <c r="P17" s="115" t="str">
        <f t="shared" si="10"/>
        <v/>
      </c>
      <c r="Q17" s="138" t="str">
        <f t="shared" si="11"/>
        <v/>
      </c>
      <c r="R17" s="138" t="str">
        <f t="shared" si="12"/>
        <v/>
      </c>
    </row>
    <row r="18" spans="2:18" ht="14.1" customHeight="1" x14ac:dyDescent="0.2">
      <c r="B18" s="102" t="str">
        <f t="shared" si="13"/>
        <v/>
      </c>
      <c r="C18" s="114" t="str">
        <f>IF(OR(B18="",AND(Eingabetabelle!E18="",Eingabetabelle!F18="")),"",VLOOKUP(B18,EB_Hoechstbetraege,8))</f>
        <v/>
      </c>
      <c r="D18" s="115" t="str">
        <f t="shared" si="0"/>
        <v/>
      </c>
      <c r="E18" s="136" t="str">
        <f>IF(Eingabetabelle!E18="","",Eingabetabelle!E18*C18)</f>
        <v/>
      </c>
      <c r="F18" s="115" t="str">
        <f t="shared" si="1"/>
        <v/>
      </c>
      <c r="G18" s="136" t="str">
        <f>IF(OR(K18="",AND(B18="",Eingabetabelle!F18="")),"",IF(AND(B18&gt;0,Eingabetabelle!F18=""),0,Eingabetabelle!F18*C18))</f>
        <v/>
      </c>
      <c r="H18" s="115" t="str">
        <f t="shared" si="2"/>
        <v/>
      </c>
      <c r="I18" s="142" t="str">
        <f t="shared" si="3"/>
        <v/>
      </c>
      <c r="J18" s="115" t="str">
        <f t="shared" si="4"/>
        <v/>
      </c>
      <c r="K18" s="136" t="str">
        <f t="shared" si="5"/>
        <v/>
      </c>
      <c r="L18" s="115" t="str">
        <f t="shared" si="6"/>
        <v/>
      </c>
      <c r="M18" s="136" t="str">
        <f t="shared" si="7"/>
        <v/>
      </c>
      <c r="N18" s="115" t="str">
        <f t="shared" si="8"/>
        <v/>
      </c>
      <c r="O18" s="143" t="str">
        <f t="shared" si="9"/>
        <v/>
      </c>
      <c r="P18" s="115" t="str">
        <f t="shared" si="10"/>
        <v/>
      </c>
      <c r="Q18" s="138" t="str">
        <f t="shared" si="11"/>
        <v/>
      </c>
      <c r="R18" s="138" t="str">
        <f t="shared" si="12"/>
        <v/>
      </c>
    </row>
    <row r="19" spans="2:18" ht="14.1" customHeight="1" x14ac:dyDescent="0.2">
      <c r="B19" s="102" t="str">
        <f t="shared" si="13"/>
        <v/>
      </c>
      <c r="C19" s="114" t="str">
        <f>IF(OR(B19="",AND(Eingabetabelle!E19="",Eingabetabelle!F19="")),"",VLOOKUP(B19,EB_Hoechstbetraege,8))</f>
        <v/>
      </c>
      <c r="D19" s="115" t="str">
        <f t="shared" si="0"/>
        <v/>
      </c>
      <c r="E19" s="136" t="str">
        <f>IF(Eingabetabelle!E19="","",Eingabetabelle!E19*C19)</f>
        <v/>
      </c>
      <c r="F19" s="115" t="str">
        <f t="shared" si="1"/>
        <v/>
      </c>
      <c r="G19" s="136" t="str">
        <f>IF(OR(K19="",AND(B19="",Eingabetabelle!F19="")),"",IF(AND(B19&gt;0,Eingabetabelle!F19=""),0,Eingabetabelle!F19*C19))</f>
        <v/>
      </c>
      <c r="H19" s="115" t="str">
        <f t="shared" si="2"/>
        <v/>
      </c>
      <c r="I19" s="142" t="str">
        <f t="shared" si="3"/>
        <v/>
      </c>
      <c r="J19" s="115" t="str">
        <f t="shared" si="4"/>
        <v/>
      </c>
      <c r="K19" s="136" t="str">
        <f t="shared" si="5"/>
        <v/>
      </c>
      <c r="L19" s="115" t="str">
        <f t="shared" si="6"/>
        <v/>
      </c>
      <c r="M19" s="136" t="str">
        <f t="shared" si="7"/>
        <v/>
      </c>
      <c r="N19" s="115" t="str">
        <f t="shared" si="8"/>
        <v/>
      </c>
      <c r="O19" s="143" t="str">
        <f t="shared" si="9"/>
        <v/>
      </c>
      <c r="P19" s="115" t="str">
        <f t="shared" si="10"/>
        <v/>
      </c>
      <c r="Q19" s="138" t="str">
        <f t="shared" si="11"/>
        <v/>
      </c>
      <c r="R19" s="138" t="str">
        <f t="shared" si="12"/>
        <v/>
      </c>
    </row>
    <row r="20" spans="2:18" ht="14.1" customHeight="1" x14ac:dyDescent="0.2">
      <c r="B20" s="102" t="str">
        <f t="shared" si="13"/>
        <v/>
      </c>
      <c r="C20" s="114" t="str">
        <f>IF(OR(B20="",AND(Eingabetabelle!E20="",Eingabetabelle!F20="")),"",VLOOKUP(B20,EB_Hoechstbetraege,8))</f>
        <v/>
      </c>
      <c r="D20" s="115" t="str">
        <f t="shared" si="0"/>
        <v/>
      </c>
      <c r="E20" s="136" t="str">
        <f>IF(Eingabetabelle!E20="","",Eingabetabelle!E20*C20)</f>
        <v/>
      </c>
      <c r="F20" s="115" t="str">
        <f t="shared" si="1"/>
        <v/>
      </c>
      <c r="G20" s="136" t="str">
        <f>IF(OR(K20="",AND(B20="",Eingabetabelle!F20="")),"",IF(AND(B20&gt;0,Eingabetabelle!F20=""),0,Eingabetabelle!F20*C20))</f>
        <v/>
      </c>
      <c r="H20" s="115" t="str">
        <f t="shared" si="2"/>
        <v/>
      </c>
      <c r="I20" s="142" t="str">
        <f t="shared" si="3"/>
        <v/>
      </c>
      <c r="J20" s="115" t="str">
        <f t="shared" si="4"/>
        <v/>
      </c>
      <c r="K20" s="136" t="str">
        <f t="shared" si="5"/>
        <v/>
      </c>
      <c r="L20" s="115" t="str">
        <f t="shared" si="6"/>
        <v/>
      </c>
      <c r="M20" s="136" t="str">
        <f t="shared" si="7"/>
        <v/>
      </c>
      <c r="N20" s="115" t="str">
        <f t="shared" si="8"/>
        <v/>
      </c>
      <c r="O20" s="143" t="str">
        <f t="shared" si="9"/>
        <v/>
      </c>
      <c r="P20" s="115" t="str">
        <f t="shared" si="10"/>
        <v/>
      </c>
      <c r="Q20" s="138" t="str">
        <f t="shared" si="11"/>
        <v/>
      </c>
      <c r="R20" s="138" t="str">
        <f t="shared" si="12"/>
        <v/>
      </c>
    </row>
    <row r="21" spans="2:18" ht="14.1" customHeight="1" x14ac:dyDescent="0.2">
      <c r="B21" s="102" t="str">
        <f t="shared" si="13"/>
        <v/>
      </c>
      <c r="C21" s="114" t="str">
        <f>IF(OR(B21="",AND(Eingabetabelle!E21="",Eingabetabelle!F21="")),"",VLOOKUP(B21,EB_Hoechstbetraege,8))</f>
        <v/>
      </c>
      <c r="D21" s="115" t="str">
        <f t="shared" si="0"/>
        <v/>
      </c>
      <c r="E21" s="136" t="str">
        <f>IF(Eingabetabelle!E21="","",Eingabetabelle!E21*C21)</f>
        <v/>
      </c>
      <c r="F21" s="115" t="str">
        <f t="shared" si="1"/>
        <v/>
      </c>
      <c r="G21" s="136" t="str">
        <f>IF(OR(K21="",AND(B21="",Eingabetabelle!F21="")),"",IF(AND(B21&gt;0,Eingabetabelle!F21=""),0,Eingabetabelle!F21*C21))</f>
        <v/>
      </c>
      <c r="H21" s="115" t="str">
        <f t="shared" si="2"/>
        <v/>
      </c>
      <c r="I21" s="142" t="str">
        <f t="shared" si="3"/>
        <v/>
      </c>
      <c r="J21" s="115" t="str">
        <f t="shared" si="4"/>
        <v/>
      </c>
      <c r="K21" s="136" t="str">
        <f t="shared" si="5"/>
        <v/>
      </c>
      <c r="L21" s="115" t="str">
        <f t="shared" si="6"/>
        <v/>
      </c>
      <c r="M21" s="136" t="str">
        <f t="shared" si="7"/>
        <v/>
      </c>
      <c r="N21" s="115" t="str">
        <f t="shared" si="8"/>
        <v/>
      </c>
      <c r="O21" s="143" t="str">
        <f t="shared" si="9"/>
        <v/>
      </c>
      <c r="P21" s="115" t="str">
        <f t="shared" si="10"/>
        <v/>
      </c>
      <c r="Q21" s="138" t="str">
        <f t="shared" si="11"/>
        <v/>
      </c>
      <c r="R21" s="138" t="str">
        <f t="shared" si="12"/>
        <v/>
      </c>
    </row>
    <row r="22" spans="2:18" ht="14.1" customHeight="1" x14ac:dyDescent="0.2">
      <c r="B22" s="102" t="str">
        <f t="shared" si="13"/>
        <v/>
      </c>
      <c r="C22" s="114" t="str">
        <f>IF(OR(B22="",AND(Eingabetabelle!E22="",Eingabetabelle!F22="")),"",VLOOKUP(B22,EB_Hoechstbetraege,8))</f>
        <v/>
      </c>
      <c r="D22" s="115" t="str">
        <f t="shared" si="0"/>
        <v/>
      </c>
      <c r="E22" s="136" t="str">
        <f>IF(Eingabetabelle!E22="","",Eingabetabelle!E22*C22)</f>
        <v/>
      </c>
      <c r="F22" s="115" t="str">
        <f t="shared" si="1"/>
        <v/>
      </c>
      <c r="G22" s="136" t="str">
        <f>IF(OR(K22="",AND(B22="",Eingabetabelle!F22="")),"",IF(AND(B22&gt;0,Eingabetabelle!F22=""),0,Eingabetabelle!F22*C22))</f>
        <v/>
      </c>
      <c r="H22" s="115" t="str">
        <f t="shared" si="2"/>
        <v/>
      </c>
      <c r="I22" s="142" t="str">
        <f t="shared" si="3"/>
        <v/>
      </c>
      <c r="J22" s="115" t="str">
        <f t="shared" si="4"/>
        <v/>
      </c>
      <c r="K22" s="136" t="str">
        <f t="shared" si="5"/>
        <v/>
      </c>
      <c r="L22" s="115" t="str">
        <f t="shared" si="6"/>
        <v/>
      </c>
      <c r="M22" s="136" t="str">
        <f t="shared" si="7"/>
        <v/>
      </c>
      <c r="N22" s="115" t="str">
        <f t="shared" si="8"/>
        <v/>
      </c>
      <c r="O22" s="143" t="str">
        <f t="shared" si="9"/>
        <v/>
      </c>
      <c r="P22" s="115" t="str">
        <f t="shared" si="10"/>
        <v/>
      </c>
      <c r="Q22" s="138" t="str">
        <f t="shared" si="11"/>
        <v/>
      </c>
      <c r="R22" s="138" t="str">
        <f t="shared" si="12"/>
        <v/>
      </c>
    </row>
    <row r="23" spans="2:18" ht="14.1" customHeight="1" x14ac:dyDescent="0.2">
      <c r="B23" s="102" t="str">
        <f t="shared" si="13"/>
        <v/>
      </c>
      <c r="C23" s="114" t="str">
        <f>IF(OR(B23="",AND(Eingabetabelle!E23="",Eingabetabelle!F23="")),"",VLOOKUP(B23,EB_Hoechstbetraege,8))</f>
        <v/>
      </c>
      <c r="D23" s="115" t="str">
        <f t="shared" si="0"/>
        <v/>
      </c>
      <c r="E23" s="136" t="str">
        <f>IF(Eingabetabelle!E23="","",Eingabetabelle!E23*C23)</f>
        <v/>
      </c>
      <c r="F23" s="115" t="str">
        <f t="shared" si="1"/>
        <v/>
      </c>
      <c r="G23" s="136" t="str">
        <f>IF(OR(K23="",AND(B23="",Eingabetabelle!F23="")),"",IF(AND(B23&gt;0,Eingabetabelle!F23=""),0,Eingabetabelle!F23*C23))</f>
        <v/>
      </c>
      <c r="H23" s="115" t="str">
        <f t="shared" si="2"/>
        <v/>
      </c>
      <c r="I23" s="142" t="str">
        <f t="shared" si="3"/>
        <v/>
      </c>
      <c r="J23" s="115" t="str">
        <f t="shared" si="4"/>
        <v/>
      </c>
      <c r="K23" s="136" t="str">
        <f t="shared" si="5"/>
        <v/>
      </c>
      <c r="L23" s="115" t="str">
        <f t="shared" si="6"/>
        <v/>
      </c>
      <c r="M23" s="136" t="str">
        <f t="shared" si="7"/>
        <v/>
      </c>
      <c r="N23" s="115" t="str">
        <f t="shared" si="8"/>
        <v/>
      </c>
      <c r="O23" s="143" t="str">
        <f t="shared" si="9"/>
        <v/>
      </c>
      <c r="P23" s="115" t="str">
        <f t="shared" si="10"/>
        <v/>
      </c>
      <c r="Q23" s="138" t="str">
        <f t="shared" si="11"/>
        <v/>
      </c>
      <c r="R23" s="138" t="str">
        <f t="shared" si="12"/>
        <v/>
      </c>
    </row>
    <row r="24" spans="2:18" ht="14.1" customHeight="1" x14ac:dyDescent="0.2">
      <c r="B24" s="102" t="str">
        <f t="shared" si="13"/>
        <v/>
      </c>
      <c r="C24" s="114" t="str">
        <f>IF(OR(B24="",AND(Eingabetabelle!E24="",Eingabetabelle!F24="")),"",VLOOKUP(B24,EB_Hoechstbetraege,8))</f>
        <v/>
      </c>
      <c r="D24" s="115" t="str">
        <f t="shared" si="0"/>
        <v/>
      </c>
      <c r="E24" s="136" t="str">
        <f>IF(Eingabetabelle!E24="","",Eingabetabelle!E24*C24)</f>
        <v/>
      </c>
      <c r="F24" s="115" t="str">
        <f t="shared" si="1"/>
        <v/>
      </c>
      <c r="G24" s="136" t="str">
        <f>IF(OR(K24="",AND(B24="",Eingabetabelle!F24="")),"",IF(AND(B24&gt;0,Eingabetabelle!F24=""),0,Eingabetabelle!F24*C24))</f>
        <v/>
      </c>
      <c r="H24" s="115" t="str">
        <f t="shared" si="2"/>
        <v/>
      </c>
      <c r="I24" s="142" t="str">
        <f t="shared" si="3"/>
        <v/>
      </c>
      <c r="J24" s="115" t="str">
        <f t="shared" si="4"/>
        <v/>
      </c>
      <c r="K24" s="136" t="str">
        <f t="shared" si="5"/>
        <v/>
      </c>
      <c r="L24" s="115" t="str">
        <f t="shared" si="6"/>
        <v/>
      </c>
      <c r="M24" s="136" t="str">
        <f t="shared" si="7"/>
        <v/>
      </c>
      <c r="N24" s="115" t="str">
        <f t="shared" si="8"/>
        <v/>
      </c>
      <c r="O24" s="143" t="str">
        <f t="shared" si="9"/>
        <v/>
      </c>
      <c r="P24" s="115" t="str">
        <f t="shared" si="10"/>
        <v/>
      </c>
      <c r="Q24" s="138" t="str">
        <f t="shared" si="11"/>
        <v/>
      </c>
      <c r="R24" s="138" t="str">
        <f t="shared" si="12"/>
        <v/>
      </c>
    </row>
    <row r="25" spans="2:18" ht="14.1" customHeight="1" x14ac:dyDescent="0.2">
      <c r="B25" s="102" t="str">
        <f t="shared" si="13"/>
        <v/>
      </c>
      <c r="C25" s="114" t="str">
        <f>IF(OR(B25="",AND(Eingabetabelle!E25="",Eingabetabelle!F25="")),"",VLOOKUP(B25,EB_Hoechstbetraege,8))</f>
        <v/>
      </c>
      <c r="D25" s="115" t="str">
        <f t="shared" si="0"/>
        <v/>
      </c>
      <c r="E25" s="136" t="str">
        <f>IF(Eingabetabelle!E25="","",Eingabetabelle!E25*C25)</f>
        <v/>
      </c>
      <c r="F25" s="115" t="str">
        <f t="shared" si="1"/>
        <v/>
      </c>
      <c r="G25" s="136" t="str">
        <f>IF(OR(K25="",AND(B25="",Eingabetabelle!F25="")),"",IF(AND(B25&gt;0,Eingabetabelle!F25=""),0,Eingabetabelle!F25*C25))</f>
        <v/>
      </c>
      <c r="H25" s="115" t="str">
        <f t="shared" si="2"/>
        <v/>
      </c>
      <c r="I25" s="142" t="str">
        <f t="shared" si="3"/>
        <v/>
      </c>
      <c r="J25" s="115" t="str">
        <f t="shared" si="4"/>
        <v/>
      </c>
      <c r="K25" s="136" t="str">
        <f t="shared" si="5"/>
        <v/>
      </c>
      <c r="L25" s="115" t="str">
        <f t="shared" si="6"/>
        <v/>
      </c>
      <c r="M25" s="136" t="str">
        <f t="shared" si="7"/>
        <v/>
      </c>
      <c r="N25" s="115" t="str">
        <f t="shared" si="8"/>
        <v/>
      </c>
      <c r="O25" s="143" t="str">
        <f t="shared" si="9"/>
        <v/>
      </c>
      <c r="P25" s="115" t="str">
        <f t="shared" si="10"/>
        <v/>
      </c>
      <c r="Q25" s="138" t="str">
        <f t="shared" si="11"/>
        <v/>
      </c>
      <c r="R25" s="138" t="str">
        <f t="shared" si="12"/>
        <v/>
      </c>
    </row>
    <row r="26" spans="2:18" ht="14.1" customHeight="1" x14ac:dyDescent="0.2">
      <c r="B26" s="102" t="str">
        <f t="shared" si="13"/>
        <v/>
      </c>
      <c r="C26" s="114" t="str">
        <f>IF(OR(B26="",AND(Eingabetabelle!E26="",Eingabetabelle!F26="")),"",VLOOKUP(B26,EB_Hoechstbetraege,8))</f>
        <v/>
      </c>
      <c r="D26" s="115" t="str">
        <f t="shared" si="0"/>
        <v/>
      </c>
      <c r="E26" s="136" t="str">
        <f>IF(Eingabetabelle!E26="","",Eingabetabelle!E26*C26)</f>
        <v/>
      </c>
      <c r="F26" s="115" t="str">
        <f t="shared" si="1"/>
        <v/>
      </c>
      <c r="G26" s="136" t="str">
        <f>IF(OR(K26="",AND(B26="",Eingabetabelle!F26="")),"",IF(AND(B26&gt;0,Eingabetabelle!F26=""),0,Eingabetabelle!F26*C26))</f>
        <v/>
      </c>
      <c r="H26" s="115" t="str">
        <f t="shared" si="2"/>
        <v/>
      </c>
      <c r="I26" s="142" t="str">
        <f t="shared" si="3"/>
        <v/>
      </c>
      <c r="J26" s="115" t="str">
        <f t="shared" si="4"/>
        <v/>
      </c>
      <c r="K26" s="136" t="str">
        <f t="shared" si="5"/>
        <v/>
      </c>
      <c r="L26" s="115" t="str">
        <f t="shared" si="6"/>
        <v/>
      </c>
      <c r="M26" s="136" t="str">
        <f t="shared" si="7"/>
        <v/>
      </c>
      <c r="N26" s="115" t="str">
        <f t="shared" si="8"/>
        <v/>
      </c>
      <c r="O26" s="143" t="str">
        <f t="shared" si="9"/>
        <v/>
      </c>
      <c r="P26" s="115" t="str">
        <f t="shared" si="10"/>
        <v/>
      </c>
      <c r="Q26" s="138" t="str">
        <f t="shared" si="11"/>
        <v/>
      </c>
      <c r="R26" s="138" t="str">
        <f t="shared" si="12"/>
        <v/>
      </c>
    </row>
    <row r="27" spans="2:18" ht="14.1" customHeight="1" x14ac:dyDescent="0.2">
      <c r="B27" s="102" t="str">
        <f t="shared" si="13"/>
        <v/>
      </c>
      <c r="C27" s="114" t="str">
        <f>IF(OR(B27="",AND(Eingabetabelle!E27="",Eingabetabelle!F27="")),"",VLOOKUP(B27,EB_Hoechstbetraege,8))</f>
        <v/>
      </c>
      <c r="D27" s="115" t="str">
        <f t="shared" si="0"/>
        <v/>
      </c>
      <c r="E27" s="136" t="str">
        <f>IF(Eingabetabelle!E27="","",Eingabetabelle!E27*C27)</f>
        <v/>
      </c>
      <c r="F27" s="115" t="str">
        <f t="shared" si="1"/>
        <v/>
      </c>
      <c r="G27" s="136" t="str">
        <f>IF(OR(K27="",AND(B27="",Eingabetabelle!F27="")),"",IF(AND(B27&gt;0,Eingabetabelle!F27=""),0,Eingabetabelle!F27*C27))</f>
        <v/>
      </c>
      <c r="H27" s="115" t="str">
        <f t="shared" si="2"/>
        <v/>
      </c>
      <c r="I27" s="142" t="str">
        <f t="shared" si="3"/>
        <v/>
      </c>
      <c r="J27" s="115" t="str">
        <f t="shared" si="4"/>
        <v/>
      </c>
      <c r="K27" s="136" t="str">
        <f t="shared" si="5"/>
        <v/>
      </c>
      <c r="L27" s="115" t="str">
        <f t="shared" si="6"/>
        <v/>
      </c>
      <c r="M27" s="136" t="str">
        <f t="shared" si="7"/>
        <v/>
      </c>
      <c r="N27" s="115" t="str">
        <f t="shared" si="8"/>
        <v/>
      </c>
      <c r="O27" s="143" t="str">
        <f t="shared" si="9"/>
        <v/>
      </c>
      <c r="P27" s="115" t="str">
        <f t="shared" si="10"/>
        <v/>
      </c>
      <c r="Q27" s="138" t="str">
        <f t="shared" si="11"/>
        <v/>
      </c>
      <c r="R27" s="138" t="str">
        <f t="shared" si="12"/>
        <v/>
      </c>
    </row>
    <row r="28" spans="2:18" ht="14.1" customHeight="1" x14ac:dyDescent="0.2">
      <c r="B28" s="102" t="str">
        <f t="shared" si="13"/>
        <v/>
      </c>
      <c r="C28" s="114" t="str">
        <f>IF(OR(B28="",AND(Eingabetabelle!E28="",Eingabetabelle!F28="")),"",VLOOKUP(B28,EB_Hoechstbetraege,8))</f>
        <v/>
      </c>
      <c r="D28" s="115" t="str">
        <f t="shared" si="0"/>
        <v/>
      </c>
      <c r="E28" s="136" t="str">
        <f>IF(Eingabetabelle!E28="","",Eingabetabelle!E28*C28)</f>
        <v/>
      </c>
      <c r="F28" s="115" t="str">
        <f t="shared" si="1"/>
        <v/>
      </c>
      <c r="G28" s="136" t="str">
        <f>IF(OR(K28="",AND(B28="",Eingabetabelle!F28="")),"",IF(AND(B28&gt;0,Eingabetabelle!F28=""),0,Eingabetabelle!F28*C28))</f>
        <v/>
      </c>
      <c r="H28" s="115" t="str">
        <f t="shared" si="2"/>
        <v/>
      </c>
      <c r="I28" s="142" t="str">
        <f t="shared" si="3"/>
        <v/>
      </c>
      <c r="J28" s="115" t="str">
        <f t="shared" si="4"/>
        <v/>
      </c>
      <c r="K28" s="136" t="str">
        <f t="shared" si="5"/>
        <v/>
      </c>
      <c r="L28" s="115" t="str">
        <f t="shared" si="6"/>
        <v/>
      </c>
      <c r="M28" s="136" t="str">
        <f t="shared" si="7"/>
        <v/>
      </c>
      <c r="N28" s="115" t="str">
        <f t="shared" si="8"/>
        <v/>
      </c>
      <c r="O28" s="143" t="str">
        <f t="shared" si="9"/>
        <v/>
      </c>
      <c r="P28" s="115" t="str">
        <f t="shared" si="10"/>
        <v/>
      </c>
      <c r="Q28" s="138" t="str">
        <f t="shared" si="11"/>
        <v/>
      </c>
      <c r="R28" s="138" t="str">
        <f t="shared" si="12"/>
        <v/>
      </c>
    </row>
    <row r="29" spans="2:18" ht="14.1" customHeight="1" x14ac:dyDescent="0.2">
      <c r="B29" s="102" t="str">
        <f t="shared" si="13"/>
        <v/>
      </c>
      <c r="C29" s="114" t="str">
        <f>IF(OR(B29="",AND(Eingabetabelle!E29="",Eingabetabelle!F29="")),"",VLOOKUP(B29,EB_Hoechstbetraege,8))</f>
        <v/>
      </c>
      <c r="D29" s="115" t="str">
        <f t="shared" si="0"/>
        <v/>
      </c>
      <c r="E29" s="136" t="str">
        <f>IF(Eingabetabelle!E29="","",Eingabetabelle!E29*C29)</f>
        <v/>
      </c>
      <c r="F29" s="115" t="str">
        <f t="shared" si="1"/>
        <v/>
      </c>
      <c r="G29" s="136" t="str">
        <f>IF(OR(K29="",AND(B29="",Eingabetabelle!F29="")),"",IF(AND(B29&gt;0,Eingabetabelle!F29=""),0,Eingabetabelle!F29*C29))</f>
        <v/>
      </c>
      <c r="H29" s="115" t="str">
        <f t="shared" si="2"/>
        <v/>
      </c>
      <c r="I29" s="142" t="str">
        <f t="shared" si="3"/>
        <v/>
      </c>
      <c r="J29" s="115" t="str">
        <f t="shared" si="4"/>
        <v/>
      </c>
      <c r="K29" s="136" t="str">
        <f t="shared" si="5"/>
        <v/>
      </c>
      <c r="L29" s="115" t="str">
        <f t="shared" si="6"/>
        <v/>
      </c>
      <c r="M29" s="136" t="str">
        <f t="shared" si="7"/>
        <v/>
      </c>
      <c r="N29" s="115" t="str">
        <f t="shared" si="8"/>
        <v/>
      </c>
      <c r="O29" s="143" t="str">
        <f t="shared" si="9"/>
        <v/>
      </c>
      <c r="P29" s="115" t="str">
        <f t="shared" si="10"/>
        <v/>
      </c>
      <c r="Q29" s="138" t="str">
        <f t="shared" si="11"/>
        <v/>
      </c>
      <c r="R29" s="138" t="str">
        <f t="shared" si="12"/>
        <v/>
      </c>
    </row>
    <row r="30" spans="2:18" ht="14.1" customHeight="1" x14ac:dyDescent="0.2">
      <c r="B30" s="102" t="str">
        <f t="shared" si="13"/>
        <v/>
      </c>
      <c r="C30" s="114" t="str">
        <f>IF(OR(B30="",AND(Eingabetabelle!E30="",Eingabetabelle!F30="")),"",VLOOKUP(B30,EB_Hoechstbetraege,8))</f>
        <v/>
      </c>
      <c r="D30" s="115" t="str">
        <f t="shared" si="0"/>
        <v/>
      </c>
      <c r="E30" s="136" t="str">
        <f>IF(Eingabetabelle!E30="","",Eingabetabelle!E30*C30)</f>
        <v/>
      </c>
      <c r="F30" s="115" t="str">
        <f t="shared" si="1"/>
        <v/>
      </c>
      <c r="G30" s="136" t="str">
        <f>IF(OR(K30="",AND(B30="",Eingabetabelle!F30="")),"",IF(AND(B30&gt;0,Eingabetabelle!F30=""),0,Eingabetabelle!F30*C30))</f>
        <v/>
      </c>
      <c r="H30" s="115" t="str">
        <f t="shared" si="2"/>
        <v/>
      </c>
      <c r="I30" s="142" t="str">
        <f t="shared" si="3"/>
        <v/>
      </c>
      <c r="J30" s="115" t="str">
        <f t="shared" si="4"/>
        <v/>
      </c>
      <c r="K30" s="136" t="str">
        <f t="shared" si="5"/>
        <v/>
      </c>
      <c r="L30" s="115" t="str">
        <f t="shared" si="6"/>
        <v/>
      </c>
      <c r="M30" s="136" t="str">
        <f t="shared" si="7"/>
        <v/>
      </c>
      <c r="N30" s="115" t="str">
        <f t="shared" si="8"/>
        <v/>
      </c>
      <c r="O30" s="143" t="str">
        <f t="shared" si="9"/>
        <v/>
      </c>
      <c r="P30" s="115" t="str">
        <f t="shared" si="10"/>
        <v/>
      </c>
      <c r="Q30" s="138" t="str">
        <f t="shared" si="11"/>
        <v/>
      </c>
      <c r="R30" s="138" t="str">
        <f t="shared" si="12"/>
        <v/>
      </c>
    </row>
    <row r="31" spans="2:18" ht="14.1" customHeight="1" x14ac:dyDescent="0.2">
      <c r="B31" s="102" t="str">
        <f t="shared" si="13"/>
        <v/>
      </c>
      <c r="C31" s="114" t="str">
        <f>IF(OR(B31="",AND(Eingabetabelle!E31="",Eingabetabelle!F31="")),"",VLOOKUP(B31,EB_Hoechstbetraege,8))</f>
        <v/>
      </c>
      <c r="D31" s="115" t="str">
        <f t="shared" si="0"/>
        <v/>
      </c>
      <c r="E31" s="136" t="str">
        <f>IF(Eingabetabelle!E31="","",Eingabetabelle!E31*C31)</f>
        <v/>
      </c>
      <c r="F31" s="115" t="str">
        <f t="shared" si="1"/>
        <v/>
      </c>
      <c r="G31" s="136" t="str">
        <f>IF(OR(K31="",AND(B31="",Eingabetabelle!F31="")),"",IF(AND(B31&gt;0,Eingabetabelle!F31=""),0,Eingabetabelle!F31*C31))</f>
        <v/>
      </c>
      <c r="H31" s="115" t="str">
        <f t="shared" si="2"/>
        <v/>
      </c>
      <c r="I31" s="142" t="str">
        <f t="shared" si="3"/>
        <v/>
      </c>
      <c r="J31" s="115" t="str">
        <f t="shared" si="4"/>
        <v/>
      </c>
      <c r="K31" s="136" t="str">
        <f t="shared" si="5"/>
        <v/>
      </c>
      <c r="L31" s="115" t="str">
        <f t="shared" si="6"/>
        <v/>
      </c>
      <c r="M31" s="136" t="str">
        <f t="shared" si="7"/>
        <v/>
      </c>
      <c r="N31" s="115" t="str">
        <f t="shared" si="8"/>
        <v/>
      </c>
      <c r="O31" s="143" t="str">
        <f t="shared" si="9"/>
        <v/>
      </c>
      <c r="P31" s="115" t="str">
        <f t="shared" si="10"/>
        <v/>
      </c>
      <c r="Q31" s="138" t="str">
        <f t="shared" si="11"/>
        <v/>
      </c>
      <c r="R31" s="138" t="str">
        <f t="shared" si="12"/>
        <v/>
      </c>
    </row>
    <row r="32" spans="2:18" ht="14.1" customHeight="1" x14ac:dyDescent="0.2">
      <c r="B32" s="102" t="str">
        <f t="shared" si="13"/>
        <v/>
      </c>
      <c r="C32" s="114" t="str">
        <f>IF(OR(B32="",AND(Eingabetabelle!E32="",Eingabetabelle!F32="")),"",VLOOKUP(B32,EB_Hoechstbetraege,8))</f>
        <v/>
      </c>
      <c r="D32" s="115" t="str">
        <f t="shared" si="0"/>
        <v/>
      </c>
      <c r="E32" s="136" t="str">
        <f>IF(Eingabetabelle!E32="","",Eingabetabelle!E32*C32)</f>
        <v/>
      </c>
      <c r="F32" s="115" t="str">
        <f t="shared" si="1"/>
        <v/>
      </c>
      <c r="G32" s="136" t="str">
        <f>IF(OR(K32="",AND(B32="",Eingabetabelle!F32="")),"",IF(AND(B32&gt;0,Eingabetabelle!F32=""),0,Eingabetabelle!F32*C32))</f>
        <v/>
      </c>
      <c r="H32" s="115" t="str">
        <f t="shared" si="2"/>
        <v/>
      </c>
      <c r="I32" s="142" t="str">
        <f t="shared" si="3"/>
        <v/>
      </c>
      <c r="J32" s="115" t="str">
        <f t="shared" si="4"/>
        <v/>
      </c>
      <c r="K32" s="136" t="str">
        <f t="shared" si="5"/>
        <v/>
      </c>
      <c r="L32" s="115" t="str">
        <f t="shared" si="6"/>
        <v/>
      </c>
      <c r="M32" s="136" t="str">
        <f t="shared" si="7"/>
        <v/>
      </c>
      <c r="N32" s="115" t="str">
        <f t="shared" si="8"/>
        <v/>
      </c>
      <c r="O32" s="143" t="str">
        <f t="shared" si="9"/>
        <v/>
      </c>
      <c r="P32" s="115" t="str">
        <f t="shared" si="10"/>
        <v/>
      </c>
      <c r="Q32" s="138" t="str">
        <f t="shared" si="11"/>
        <v/>
      </c>
      <c r="R32" s="138" t="str">
        <f t="shared" si="12"/>
        <v/>
      </c>
    </row>
    <row r="33" spans="2:18" ht="14.1" customHeight="1" x14ac:dyDescent="0.2">
      <c r="B33" s="102" t="str">
        <f t="shared" si="13"/>
        <v/>
      </c>
      <c r="C33" s="114" t="str">
        <f>IF(OR(B33="",AND(Eingabetabelle!E33="",Eingabetabelle!F33="")),"",VLOOKUP(B33,EB_Hoechstbetraege,8))</f>
        <v/>
      </c>
      <c r="D33" s="115" t="str">
        <f t="shared" si="0"/>
        <v/>
      </c>
      <c r="E33" s="136" t="str">
        <f>IF(Eingabetabelle!E33="","",Eingabetabelle!E33*C33)</f>
        <v/>
      </c>
      <c r="F33" s="115" t="str">
        <f t="shared" si="1"/>
        <v/>
      </c>
      <c r="G33" s="136" t="str">
        <f>IF(OR(K33="",AND(B33="",Eingabetabelle!F33="")),"",IF(AND(B33&gt;0,Eingabetabelle!F33=""),0,Eingabetabelle!F33*C33))</f>
        <v/>
      </c>
      <c r="H33" s="115" t="str">
        <f t="shared" si="2"/>
        <v/>
      </c>
      <c r="I33" s="142" t="str">
        <f t="shared" si="3"/>
        <v/>
      </c>
      <c r="J33" s="115" t="str">
        <f t="shared" si="4"/>
        <v/>
      </c>
      <c r="K33" s="136" t="str">
        <f t="shared" si="5"/>
        <v/>
      </c>
      <c r="L33" s="115" t="str">
        <f t="shared" si="6"/>
        <v/>
      </c>
      <c r="M33" s="136" t="str">
        <f t="shared" si="7"/>
        <v/>
      </c>
      <c r="N33" s="115" t="str">
        <f t="shared" si="8"/>
        <v/>
      </c>
      <c r="O33" s="143" t="str">
        <f t="shared" si="9"/>
        <v/>
      </c>
      <c r="P33" s="115" t="str">
        <f t="shared" si="10"/>
        <v/>
      </c>
      <c r="Q33" s="138" t="str">
        <f t="shared" si="11"/>
        <v/>
      </c>
      <c r="R33" s="138" t="str">
        <f t="shared" si="12"/>
        <v/>
      </c>
    </row>
    <row r="34" spans="2:18" ht="14.1" customHeight="1" x14ac:dyDescent="0.2">
      <c r="B34" s="102" t="str">
        <f t="shared" si="13"/>
        <v/>
      </c>
      <c r="C34" s="114" t="str">
        <f>IF(OR(B34="",AND(Eingabetabelle!E34="",Eingabetabelle!F34="")),"",VLOOKUP(B34,EB_Hoechstbetraege,8))</f>
        <v/>
      </c>
      <c r="D34" s="115" t="str">
        <f t="shared" si="0"/>
        <v/>
      </c>
      <c r="E34" s="136" t="str">
        <f>IF(Eingabetabelle!E34="","",Eingabetabelle!E34*C34)</f>
        <v/>
      </c>
      <c r="F34" s="115" t="str">
        <f t="shared" si="1"/>
        <v/>
      </c>
      <c r="G34" s="136" t="str">
        <f>IF(OR(K34="",AND(B34="",Eingabetabelle!F34="")),"",IF(AND(B34&gt;0,Eingabetabelle!F34=""),0,Eingabetabelle!F34*C34))</f>
        <v/>
      </c>
      <c r="H34" s="115" t="str">
        <f t="shared" si="2"/>
        <v/>
      </c>
      <c r="I34" s="142" t="str">
        <f t="shared" si="3"/>
        <v/>
      </c>
      <c r="J34" s="115" t="str">
        <f t="shared" si="4"/>
        <v/>
      </c>
      <c r="K34" s="136" t="str">
        <f t="shared" si="5"/>
        <v/>
      </c>
      <c r="L34" s="115" t="str">
        <f t="shared" si="6"/>
        <v/>
      </c>
      <c r="M34" s="136" t="str">
        <f t="shared" si="7"/>
        <v/>
      </c>
      <c r="N34" s="115" t="str">
        <f t="shared" si="8"/>
        <v/>
      </c>
      <c r="O34" s="143" t="str">
        <f t="shared" si="9"/>
        <v/>
      </c>
      <c r="P34" s="115" t="str">
        <f t="shared" si="10"/>
        <v/>
      </c>
      <c r="Q34" s="138" t="str">
        <f t="shared" si="11"/>
        <v/>
      </c>
      <c r="R34" s="138" t="str">
        <f t="shared" si="12"/>
        <v/>
      </c>
    </row>
    <row r="35" spans="2:18" ht="14.1" customHeight="1" x14ac:dyDescent="0.2">
      <c r="B35" s="102" t="str">
        <f t="shared" si="13"/>
        <v/>
      </c>
      <c r="C35" s="114" t="str">
        <f>IF(OR(B35="",AND(Eingabetabelle!E35="",Eingabetabelle!F35="")),"",VLOOKUP(B35,EB_Hoechstbetraege,8))</f>
        <v/>
      </c>
      <c r="D35" s="115" t="str">
        <f t="shared" si="0"/>
        <v/>
      </c>
      <c r="E35" s="136" t="str">
        <f>IF(Eingabetabelle!E35="","",Eingabetabelle!E35*C35)</f>
        <v/>
      </c>
      <c r="F35" s="115" t="str">
        <f t="shared" si="1"/>
        <v/>
      </c>
      <c r="G35" s="136" t="str">
        <f>IF(OR(K35="",AND(B35="",Eingabetabelle!F35="")),"",IF(AND(B35&gt;0,Eingabetabelle!F35=""),0,Eingabetabelle!F35*C35))</f>
        <v/>
      </c>
      <c r="H35" s="115" t="str">
        <f t="shared" si="2"/>
        <v/>
      </c>
      <c r="I35" s="142" t="str">
        <f t="shared" si="3"/>
        <v/>
      </c>
      <c r="J35" s="115" t="str">
        <f t="shared" si="4"/>
        <v/>
      </c>
      <c r="K35" s="136" t="str">
        <f t="shared" si="5"/>
        <v/>
      </c>
      <c r="L35" s="115" t="str">
        <f t="shared" si="6"/>
        <v/>
      </c>
      <c r="M35" s="136" t="str">
        <f t="shared" si="7"/>
        <v/>
      </c>
      <c r="N35" s="115" t="str">
        <f t="shared" si="8"/>
        <v/>
      </c>
      <c r="O35" s="143" t="str">
        <f t="shared" si="9"/>
        <v/>
      </c>
      <c r="P35" s="115" t="str">
        <f t="shared" si="10"/>
        <v/>
      </c>
      <c r="Q35" s="138" t="str">
        <f t="shared" si="11"/>
        <v/>
      </c>
      <c r="R35" s="138" t="str">
        <f t="shared" si="12"/>
        <v/>
      </c>
    </row>
    <row r="36" spans="2:18" ht="14.1" customHeight="1" x14ac:dyDescent="0.2">
      <c r="B36" s="102" t="str">
        <f t="shared" si="13"/>
        <v/>
      </c>
      <c r="C36" s="114" t="str">
        <f>IF(OR(B36="",AND(Eingabetabelle!E36="",Eingabetabelle!F36="")),"",VLOOKUP(B36,EB_Hoechstbetraege,8))</f>
        <v/>
      </c>
      <c r="D36" s="115" t="str">
        <f t="shared" si="0"/>
        <v/>
      </c>
      <c r="E36" s="136" t="str">
        <f>IF(Eingabetabelle!E36="","",Eingabetabelle!E36*C36)</f>
        <v/>
      </c>
      <c r="F36" s="115" t="str">
        <f t="shared" si="1"/>
        <v/>
      </c>
      <c r="G36" s="136" t="str">
        <f>IF(OR(K36="",AND(B36="",Eingabetabelle!F36="")),"",IF(AND(B36&gt;0,Eingabetabelle!F36=""),0,Eingabetabelle!F36*C36))</f>
        <v/>
      </c>
      <c r="H36" s="115" t="str">
        <f t="shared" si="2"/>
        <v/>
      </c>
      <c r="I36" s="142" t="str">
        <f t="shared" si="3"/>
        <v/>
      </c>
      <c r="J36" s="115" t="str">
        <f t="shared" si="4"/>
        <v/>
      </c>
      <c r="K36" s="136" t="str">
        <f t="shared" si="5"/>
        <v/>
      </c>
      <c r="L36" s="115" t="str">
        <f t="shared" si="6"/>
        <v/>
      </c>
      <c r="M36" s="136" t="str">
        <f t="shared" si="7"/>
        <v/>
      </c>
      <c r="N36" s="115" t="str">
        <f t="shared" si="8"/>
        <v/>
      </c>
      <c r="O36" s="143" t="str">
        <f t="shared" si="9"/>
        <v/>
      </c>
      <c r="P36" s="115" t="str">
        <f t="shared" si="10"/>
        <v/>
      </c>
      <c r="Q36" s="138" t="str">
        <f t="shared" si="11"/>
        <v/>
      </c>
      <c r="R36" s="138" t="str">
        <f t="shared" si="12"/>
        <v/>
      </c>
    </row>
    <row r="37" spans="2:18" ht="14.1" customHeight="1" x14ac:dyDescent="0.2">
      <c r="B37" s="102" t="str">
        <f t="shared" si="13"/>
        <v/>
      </c>
      <c r="C37" s="114" t="str">
        <f>IF(OR(B37="",AND(Eingabetabelle!E37="",Eingabetabelle!F37="")),"",VLOOKUP(B37,EB_Hoechstbetraege,8))</f>
        <v/>
      </c>
      <c r="D37" s="115" t="str">
        <f t="shared" si="0"/>
        <v/>
      </c>
      <c r="E37" s="136" t="str">
        <f>IF(Eingabetabelle!E37="","",Eingabetabelle!E37*C37)</f>
        <v/>
      </c>
      <c r="F37" s="115" t="str">
        <f t="shared" si="1"/>
        <v/>
      </c>
      <c r="G37" s="136" t="str">
        <f>IF(OR(K37="",AND(B37="",Eingabetabelle!F37="")),"",IF(AND(B37&gt;0,Eingabetabelle!F37=""),0,Eingabetabelle!F37*C37))</f>
        <v/>
      </c>
      <c r="H37" s="115" t="str">
        <f t="shared" si="2"/>
        <v/>
      </c>
      <c r="I37" s="142" t="str">
        <f t="shared" si="3"/>
        <v/>
      </c>
      <c r="J37" s="115" t="str">
        <f t="shared" si="4"/>
        <v/>
      </c>
      <c r="K37" s="136" t="str">
        <f t="shared" si="5"/>
        <v/>
      </c>
      <c r="L37" s="115" t="str">
        <f t="shared" si="6"/>
        <v/>
      </c>
      <c r="M37" s="136" t="str">
        <f t="shared" si="7"/>
        <v/>
      </c>
      <c r="N37" s="115" t="str">
        <f t="shared" si="8"/>
        <v/>
      </c>
      <c r="O37" s="143" t="str">
        <f t="shared" si="9"/>
        <v/>
      </c>
      <c r="P37" s="115" t="str">
        <f t="shared" si="10"/>
        <v/>
      </c>
      <c r="Q37" s="138" t="str">
        <f t="shared" si="11"/>
        <v/>
      </c>
      <c r="R37" s="138" t="str">
        <f t="shared" si="12"/>
        <v/>
      </c>
    </row>
    <row r="38" spans="2:18" ht="14.1" customHeight="1" x14ac:dyDescent="0.2">
      <c r="B38" s="102" t="str">
        <f t="shared" si="13"/>
        <v/>
      </c>
      <c r="C38" s="114" t="str">
        <f>IF(OR(B38="",AND(Eingabetabelle!E38="",Eingabetabelle!F38="")),"",VLOOKUP(B38,EB_Hoechstbetraege,8))</f>
        <v/>
      </c>
      <c r="D38" s="115" t="str">
        <f t="shared" si="0"/>
        <v/>
      </c>
      <c r="E38" s="136" t="str">
        <f>IF(Eingabetabelle!E38="","",Eingabetabelle!E38*C38)</f>
        <v/>
      </c>
      <c r="F38" s="115" t="str">
        <f t="shared" si="1"/>
        <v/>
      </c>
      <c r="G38" s="136" t="str">
        <f>IF(OR(K38="",AND(B38="",Eingabetabelle!F38="")),"",IF(AND(B38&gt;0,Eingabetabelle!F38=""),0,Eingabetabelle!F38*C38))</f>
        <v/>
      </c>
      <c r="H38" s="115" t="str">
        <f t="shared" si="2"/>
        <v/>
      </c>
      <c r="I38" s="142" t="str">
        <f t="shared" si="3"/>
        <v/>
      </c>
      <c r="J38" s="115" t="str">
        <f t="shared" si="4"/>
        <v/>
      </c>
      <c r="K38" s="136" t="str">
        <f t="shared" si="5"/>
        <v/>
      </c>
      <c r="L38" s="115" t="str">
        <f t="shared" si="6"/>
        <v/>
      </c>
      <c r="M38" s="136" t="str">
        <f t="shared" si="7"/>
        <v/>
      </c>
      <c r="N38" s="115" t="str">
        <f t="shared" si="8"/>
        <v/>
      </c>
      <c r="O38" s="143" t="str">
        <f t="shared" si="9"/>
        <v/>
      </c>
      <c r="P38" s="115" t="str">
        <f t="shared" si="10"/>
        <v/>
      </c>
      <c r="Q38" s="138" t="str">
        <f t="shared" si="11"/>
        <v/>
      </c>
      <c r="R38" s="138" t="str">
        <f t="shared" si="12"/>
        <v/>
      </c>
    </row>
    <row r="39" spans="2:18" ht="14.1" customHeight="1" x14ac:dyDescent="0.2">
      <c r="B39" s="102" t="str">
        <f t="shared" si="13"/>
        <v/>
      </c>
      <c r="C39" s="114" t="str">
        <f>IF(OR(B39="",AND(Eingabetabelle!E39="",Eingabetabelle!F39="")),"",VLOOKUP(B39,EB_Hoechstbetraege,8))</f>
        <v/>
      </c>
      <c r="D39" s="115" t="str">
        <f t="shared" si="0"/>
        <v/>
      </c>
      <c r="E39" s="136" t="str">
        <f>IF(Eingabetabelle!E39="","",Eingabetabelle!E39*C39)</f>
        <v/>
      </c>
      <c r="F39" s="115" t="str">
        <f t="shared" si="1"/>
        <v/>
      </c>
      <c r="G39" s="136" t="str">
        <f>IF(OR(K39="",AND(B39="",Eingabetabelle!F39="")),"",IF(AND(B39&gt;0,Eingabetabelle!F39=""),0,Eingabetabelle!F39*C39))</f>
        <v/>
      </c>
      <c r="H39" s="115" t="str">
        <f t="shared" si="2"/>
        <v/>
      </c>
      <c r="I39" s="142" t="str">
        <f t="shared" si="3"/>
        <v/>
      </c>
      <c r="J39" s="115" t="str">
        <f t="shared" si="4"/>
        <v/>
      </c>
      <c r="K39" s="136" t="str">
        <f t="shared" si="5"/>
        <v/>
      </c>
      <c r="L39" s="115" t="str">
        <f t="shared" si="6"/>
        <v/>
      </c>
      <c r="M39" s="136" t="str">
        <f t="shared" si="7"/>
        <v/>
      </c>
      <c r="N39" s="115" t="str">
        <f t="shared" si="8"/>
        <v/>
      </c>
      <c r="O39" s="143" t="str">
        <f t="shared" si="9"/>
        <v/>
      </c>
      <c r="P39" s="115" t="str">
        <f t="shared" si="10"/>
        <v/>
      </c>
      <c r="Q39" s="138" t="str">
        <f t="shared" si="11"/>
        <v/>
      </c>
      <c r="R39" s="138" t="str">
        <f t="shared" si="12"/>
        <v/>
      </c>
    </row>
    <row r="40" spans="2:18" ht="14.1" customHeight="1" x14ac:dyDescent="0.2">
      <c r="B40" s="102" t="str">
        <f t="shared" si="13"/>
        <v/>
      </c>
      <c r="C40" s="114" t="str">
        <f>IF(OR(B40="",AND(Eingabetabelle!E40="",Eingabetabelle!F40="")),"",VLOOKUP(B40,EB_Hoechstbetraege,8))</f>
        <v/>
      </c>
      <c r="D40" s="115" t="str">
        <f t="shared" si="0"/>
        <v/>
      </c>
      <c r="E40" s="136" t="str">
        <f>IF(Eingabetabelle!E40="","",Eingabetabelle!E40*C40)</f>
        <v/>
      </c>
      <c r="F40" s="115" t="str">
        <f t="shared" si="1"/>
        <v/>
      </c>
      <c r="G40" s="136" t="str">
        <f>IF(OR(K40="",AND(B40="",Eingabetabelle!F40="")),"",IF(AND(B40&gt;0,Eingabetabelle!F40=""),0,Eingabetabelle!F40*C40))</f>
        <v/>
      </c>
      <c r="H40" s="115" t="str">
        <f t="shared" si="2"/>
        <v/>
      </c>
      <c r="I40" s="142" t="str">
        <f t="shared" si="3"/>
        <v/>
      </c>
      <c r="J40" s="115" t="str">
        <f t="shared" si="4"/>
        <v/>
      </c>
      <c r="K40" s="136" t="str">
        <f t="shared" si="5"/>
        <v/>
      </c>
      <c r="L40" s="115" t="str">
        <f t="shared" si="6"/>
        <v/>
      </c>
      <c r="M40" s="136" t="str">
        <f t="shared" si="7"/>
        <v/>
      </c>
      <c r="N40" s="115" t="str">
        <f t="shared" si="8"/>
        <v/>
      </c>
      <c r="O40" s="143" t="str">
        <f t="shared" si="9"/>
        <v/>
      </c>
      <c r="P40" s="115" t="str">
        <f t="shared" si="10"/>
        <v/>
      </c>
      <c r="Q40" s="138" t="str">
        <f t="shared" si="11"/>
        <v/>
      </c>
      <c r="R40" s="138" t="str">
        <f t="shared" si="12"/>
        <v/>
      </c>
    </row>
    <row r="41" spans="2:18" ht="14.1" customHeight="1" x14ac:dyDescent="0.2">
      <c r="B41" s="102" t="str">
        <f t="shared" si="13"/>
        <v/>
      </c>
      <c r="C41" s="114" t="str">
        <f>IF(OR(B41="",AND(Eingabetabelle!E41="",Eingabetabelle!F41="")),"",VLOOKUP(B41,EB_Hoechstbetraege,8))</f>
        <v/>
      </c>
      <c r="D41" s="115" t="str">
        <f t="shared" si="0"/>
        <v/>
      </c>
      <c r="E41" s="136" t="str">
        <f>IF(Eingabetabelle!E41="","",Eingabetabelle!E41*C41)</f>
        <v/>
      </c>
      <c r="F41" s="115" t="str">
        <f t="shared" si="1"/>
        <v/>
      </c>
      <c r="G41" s="136" t="str">
        <f>IF(OR(K41="",AND(B41="",Eingabetabelle!F41="")),"",IF(AND(B41&gt;0,Eingabetabelle!F41=""),0,Eingabetabelle!F41*C41))</f>
        <v/>
      </c>
      <c r="H41" s="115" t="str">
        <f t="shared" si="2"/>
        <v/>
      </c>
      <c r="I41" s="142" t="str">
        <f t="shared" si="3"/>
        <v/>
      </c>
      <c r="J41" s="115" t="str">
        <f t="shared" si="4"/>
        <v/>
      </c>
      <c r="K41" s="136" t="str">
        <f t="shared" si="5"/>
        <v/>
      </c>
      <c r="L41" s="115" t="str">
        <f t="shared" si="6"/>
        <v/>
      </c>
      <c r="M41" s="136" t="str">
        <f t="shared" si="7"/>
        <v/>
      </c>
      <c r="N41" s="115" t="str">
        <f t="shared" si="8"/>
        <v/>
      </c>
      <c r="O41" s="143" t="str">
        <f t="shared" si="9"/>
        <v/>
      </c>
      <c r="P41" s="115" t="str">
        <f t="shared" si="10"/>
        <v/>
      </c>
      <c r="Q41" s="138" t="str">
        <f t="shared" si="11"/>
        <v/>
      </c>
      <c r="R41" s="138" t="str">
        <f t="shared" si="12"/>
        <v/>
      </c>
    </row>
    <row r="42" spans="2:18" ht="14.1" customHeight="1" x14ac:dyDescent="0.2">
      <c r="B42" s="102" t="str">
        <f t="shared" si="13"/>
        <v/>
      </c>
      <c r="C42" s="114" t="str">
        <f>IF(OR(B42="",AND(Eingabetabelle!E42="",Eingabetabelle!F42="")),"",VLOOKUP(B42,EB_Hoechstbetraege,8))</f>
        <v/>
      </c>
      <c r="D42" s="115" t="str">
        <f t="shared" si="0"/>
        <v/>
      </c>
      <c r="E42" s="136" t="str">
        <f>IF(Eingabetabelle!E42="","",Eingabetabelle!E42*C42)</f>
        <v/>
      </c>
      <c r="F42" s="115" t="str">
        <f t="shared" si="1"/>
        <v/>
      </c>
      <c r="G42" s="136" t="str">
        <f>IF(OR(K42="",AND(B42="",Eingabetabelle!F42="")),"",IF(AND(B42&gt;0,Eingabetabelle!F42=""),0,Eingabetabelle!F42*C42))</f>
        <v/>
      </c>
      <c r="H42" s="115" t="str">
        <f t="shared" si="2"/>
        <v/>
      </c>
      <c r="I42" s="142" t="str">
        <f t="shared" si="3"/>
        <v/>
      </c>
      <c r="J42" s="115" t="str">
        <f t="shared" si="4"/>
        <v/>
      </c>
      <c r="K42" s="136" t="str">
        <f t="shared" si="5"/>
        <v/>
      </c>
      <c r="L42" s="115" t="str">
        <f t="shared" si="6"/>
        <v/>
      </c>
      <c r="M42" s="136" t="str">
        <f t="shared" si="7"/>
        <v/>
      </c>
      <c r="N42" s="115" t="str">
        <f t="shared" si="8"/>
        <v/>
      </c>
      <c r="O42" s="143" t="str">
        <f t="shared" si="9"/>
        <v/>
      </c>
      <c r="P42" s="115" t="str">
        <f t="shared" si="10"/>
        <v/>
      </c>
      <c r="Q42" s="138" t="str">
        <f t="shared" si="11"/>
        <v/>
      </c>
      <c r="R42" s="138" t="str">
        <f t="shared" si="12"/>
        <v/>
      </c>
    </row>
    <row r="43" spans="2:18" ht="14.1" customHeight="1" x14ac:dyDescent="0.2">
      <c r="B43" s="102" t="str">
        <f t="shared" si="13"/>
        <v/>
      </c>
      <c r="C43" s="114" t="str">
        <f>IF(OR(B43="",AND(Eingabetabelle!E43="",Eingabetabelle!F43="")),"",VLOOKUP(B43,EB_Hoechstbetraege,8))</f>
        <v/>
      </c>
      <c r="D43" s="115" t="str">
        <f t="shared" si="0"/>
        <v/>
      </c>
      <c r="E43" s="136" t="str">
        <f>IF(Eingabetabelle!E43="","",Eingabetabelle!E43*C43)</f>
        <v/>
      </c>
      <c r="F43" s="115" t="str">
        <f t="shared" si="1"/>
        <v/>
      </c>
      <c r="G43" s="136" t="str">
        <f>IF(OR(K43="",AND(B43="",Eingabetabelle!F43="")),"",IF(AND(B43&gt;0,Eingabetabelle!F43=""),0,Eingabetabelle!F43*C43))</f>
        <v/>
      </c>
      <c r="H43" s="115" t="str">
        <f t="shared" si="2"/>
        <v/>
      </c>
      <c r="I43" s="142" t="str">
        <f t="shared" si="3"/>
        <v/>
      </c>
      <c r="J43" s="115" t="str">
        <f t="shared" si="4"/>
        <v/>
      </c>
      <c r="K43" s="136" t="str">
        <f t="shared" si="5"/>
        <v/>
      </c>
      <c r="L43" s="115" t="str">
        <f t="shared" si="6"/>
        <v/>
      </c>
      <c r="M43" s="136" t="str">
        <f t="shared" si="7"/>
        <v/>
      </c>
      <c r="N43" s="115" t="str">
        <f t="shared" si="8"/>
        <v/>
      </c>
      <c r="O43" s="143" t="str">
        <f t="shared" si="9"/>
        <v/>
      </c>
      <c r="P43" s="115" t="str">
        <f t="shared" si="10"/>
        <v/>
      </c>
      <c r="Q43" s="138" t="str">
        <f t="shared" si="11"/>
        <v/>
      </c>
      <c r="R43" s="138" t="str">
        <f t="shared" si="12"/>
        <v/>
      </c>
    </row>
    <row r="44" spans="2:18" ht="14.1" customHeight="1" x14ac:dyDescent="0.2">
      <c r="B44" s="102" t="str">
        <f t="shared" si="13"/>
        <v/>
      </c>
      <c r="C44" s="114" t="str">
        <f>IF(OR(B44="",AND(Eingabetabelle!E44="",Eingabetabelle!F44="")),"",VLOOKUP(B44,EB_Hoechstbetraege,8))</f>
        <v/>
      </c>
      <c r="D44" s="115" t="str">
        <f t="shared" si="0"/>
        <v/>
      </c>
      <c r="E44" s="136" t="str">
        <f>IF(Eingabetabelle!E44="","",Eingabetabelle!E44*C44)</f>
        <v/>
      </c>
      <c r="F44" s="115" t="str">
        <f t="shared" si="1"/>
        <v/>
      </c>
      <c r="G44" s="136" t="str">
        <f>IF(OR(K44="",AND(B44="",Eingabetabelle!F44="")),"",IF(AND(B44&gt;0,Eingabetabelle!F44=""),0,Eingabetabelle!F44*C44))</f>
        <v/>
      </c>
      <c r="H44" s="115" t="str">
        <f t="shared" si="2"/>
        <v/>
      </c>
      <c r="I44" s="142" t="str">
        <f t="shared" si="3"/>
        <v/>
      </c>
      <c r="J44" s="115" t="str">
        <f t="shared" si="4"/>
        <v/>
      </c>
      <c r="K44" s="136" t="str">
        <f t="shared" si="5"/>
        <v/>
      </c>
      <c r="L44" s="115" t="str">
        <f t="shared" si="6"/>
        <v/>
      </c>
      <c r="M44" s="136" t="str">
        <f t="shared" si="7"/>
        <v/>
      </c>
      <c r="N44" s="115" t="str">
        <f t="shared" si="8"/>
        <v/>
      </c>
      <c r="O44" s="143" t="str">
        <f t="shared" si="9"/>
        <v/>
      </c>
      <c r="P44" s="115" t="str">
        <f t="shared" si="10"/>
        <v/>
      </c>
      <c r="Q44" s="138" t="str">
        <f t="shared" si="11"/>
        <v/>
      </c>
      <c r="R44" s="138" t="str">
        <f t="shared" si="12"/>
        <v/>
      </c>
    </row>
    <row r="45" spans="2:18" ht="14.1" customHeight="1" x14ac:dyDescent="0.2">
      <c r="B45" s="102" t="str">
        <f t="shared" si="13"/>
        <v/>
      </c>
      <c r="C45" s="114" t="str">
        <f>IF(OR(B45="",AND(Eingabetabelle!E45="",Eingabetabelle!F45="")),"",VLOOKUP(B45,EB_Hoechstbetraege,8))</f>
        <v/>
      </c>
      <c r="D45" s="115" t="str">
        <f t="shared" si="0"/>
        <v/>
      </c>
      <c r="E45" s="136" t="str">
        <f>IF(Eingabetabelle!E45="","",Eingabetabelle!E45*C45)</f>
        <v/>
      </c>
      <c r="F45" s="115" t="str">
        <f t="shared" si="1"/>
        <v/>
      </c>
      <c r="G45" s="136" t="str">
        <f>IF(OR(K45="",AND(B45="",Eingabetabelle!F45="")),"",IF(AND(B45&gt;0,Eingabetabelle!F45=""),0,Eingabetabelle!F45*C45))</f>
        <v/>
      </c>
      <c r="H45" s="115" t="str">
        <f t="shared" si="2"/>
        <v/>
      </c>
      <c r="I45" s="142" t="str">
        <f t="shared" si="3"/>
        <v/>
      </c>
      <c r="J45" s="115" t="str">
        <f t="shared" si="4"/>
        <v/>
      </c>
      <c r="K45" s="136" t="str">
        <f t="shared" si="5"/>
        <v/>
      </c>
      <c r="L45" s="115" t="str">
        <f t="shared" si="6"/>
        <v/>
      </c>
      <c r="M45" s="136" t="str">
        <f t="shared" si="7"/>
        <v/>
      </c>
      <c r="N45" s="115" t="str">
        <f t="shared" si="8"/>
        <v/>
      </c>
      <c r="O45" s="143" t="str">
        <f t="shared" si="9"/>
        <v/>
      </c>
      <c r="P45" s="115" t="str">
        <f t="shared" si="10"/>
        <v/>
      </c>
      <c r="Q45" s="138" t="str">
        <f t="shared" si="11"/>
        <v/>
      </c>
      <c r="R45" s="138" t="str">
        <f t="shared" si="12"/>
        <v/>
      </c>
    </row>
    <row r="46" spans="2:18" ht="14.1" customHeight="1" x14ac:dyDescent="0.2">
      <c r="B46" s="102" t="str">
        <f t="shared" si="13"/>
        <v/>
      </c>
      <c r="C46" s="114" t="str">
        <f>IF(OR(B46="",AND(Eingabetabelle!E46="",Eingabetabelle!F46="")),"",VLOOKUP(B46,EB_Hoechstbetraege,8))</f>
        <v/>
      </c>
      <c r="D46" s="115" t="str">
        <f t="shared" si="0"/>
        <v/>
      </c>
      <c r="E46" s="136" t="str">
        <f>IF(Eingabetabelle!E46="","",Eingabetabelle!E46*C46)</f>
        <v/>
      </c>
      <c r="F46" s="115" t="str">
        <f t="shared" si="1"/>
        <v/>
      </c>
      <c r="G46" s="136" t="str">
        <f>IF(OR(K46="",AND(B46="",Eingabetabelle!F46="")),"",IF(AND(B46&gt;0,Eingabetabelle!F46=""),0,Eingabetabelle!F46*C46))</f>
        <v/>
      </c>
      <c r="H46" s="115" t="str">
        <f t="shared" si="2"/>
        <v/>
      </c>
      <c r="I46" s="142" t="str">
        <f t="shared" si="3"/>
        <v/>
      </c>
      <c r="J46" s="115" t="str">
        <f t="shared" si="4"/>
        <v/>
      </c>
      <c r="K46" s="136" t="str">
        <f t="shared" si="5"/>
        <v/>
      </c>
      <c r="L46" s="115" t="str">
        <f t="shared" si="6"/>
        <v/>
      </c>
      <c r="M46" s="136" t="str">
        <f t="shared" si="7"/>
        <v/>
      </c>
      <c r="N46" s="115" t="str">
        <f t="shared" si="8"/>
        <v/>
      </c>
      <c r="O46" s="143" t="str">
        <f t="shared" si="9"/>
        <v/>
      </c>
      <c r="P46" s="115" t="str">
        <f t="shared" si="10"/>
        <v/>
      </c>
      <c r="Q46" s="138" t="str">
        <f t="shared" si="11"/>
        <v/>
      </c>
      <c r="R46" s="138" t="str">
        <f t="shared" si="12"/>
        <v/>
      </c>
    </row>
    <row r="47" spans="2:18" ht="14.1" customHeight="1" x14ac:dyDescent="0.2">
      <c r="B47" s="102" t="str">
        <f t="shared" si="13"/>
        <v/>
      </c>
      <c r="C47" s="114" t="str">
        <f>IF(OR(B47="",AND(Eingabetabelle!E47="",Eingabetabelle!F47="")),"",VLOOKUP(B47,EB_Hoechstbetraege,8))</f>
        <v/>
      </c>
      <c r="D47" s="115" t="str">
        <f t="shared" si="0"/>
        <v/>
      </c>
      <c r="E47" s="136" t="str">
        <f>IF(Eingabetabelle!E47="","",Eingabetabelle!E47*C47)</f>
        <v/>
      </c>
      <c r="F47" s="115" t="str">
        <f t="shared" si="1"/>
        <v/>
      </c>
      <c r="G47" s="136" t="str">
        <f>IF(OR(K47="",AND(B47="",Eingabetabelle!F47="")),"",IF(AND(B47&gt;0,Eingabetabelle!F47=""),0,Eingabetabelle!F47*C47))</f>
        <v/>
      </c>
      <c r="H47" s="115" t="str">
        <f t="shared" si="2"/>
        <v/>
      </c>
      <c r="I47" s="142" t="str">
        <f t="shared" si="3"/>
        <v/>
      </c>
      <c r="J47" s="115" t="str">
        <f t="shared" si="4"/>
        <v/>
      </c>
      <c r="K47" s="136" t="str">
        <f t="shared" si="5"/>
        <v/>
      </c>
      <c r="L47" s="115" t="str">
        <f t="shared" si="6"/>
        <v/>
      </c>
      <c r="M47" s="136" t="str">
        <f t="shared" si="7"/>
        <v/>
      </c>
      <c r="N47" s="115" t="str">
        <f t="shared" si="8"/>
        <v/>
      </c>
      <c r="O47" s="143" t="str">
        <f t="shared" si="9"/>
        <v/>
      </c>
      <c r="P47" s="115" t="str">
        <f t="shared" si="10"/>
        <v/>
      </c>
      <c r="Q47" s="138" t="str">
        <f t="shared" si="11"/>
        <v/>
      </c>
      <c r="R47" s="138" t="str">
        <f t="shared" si="12"/>
        <v/>
      </c>
    </row>
    <row r="48" spans="2:18" ht="14.1" customHeight="1" x14ac:dyDescent="0.2">
      <c r="B48" s="102" t="str">
        <f t="shared" si="13"/>
        <v/>
      </c>
      <c r="C48" s="114" t="str">
        <f>IF(OR(B48="",AND(Eingabetabelle!E48="",Eingabetabelle!F48="")),"",VLOOKUP(B48,EB_Hoechstbetraege,8))</f>
        <v/>
      </c>
      <c r="D48" s="115" t="str">
        <f t="shared" si="0"/>
        <v/>
      </c>
      <c r="E48" s="136" t="str">
        <f>IF(Eingabetabelle!E48="","",Eingabetabelle!E48*C48)</f>
        <v/>
      </c>
      <c r="F48" s="115" t="str">
        <f t="shared" si="1"/>
        <v/>
      </c>
      <c r="G48" s="136" t="str">
        <f>IF(OR(K48="",AND(B48="",Eingabetabelle!F48="")),"",IF(AND(B48&gt;0,Eingabetabelle!F48=""),0,Eingabetabelle!F48*C48))</f>
        <v/>
      </c>
      <c r="H48" s="115" t="str">
        <f t="shared" si="2"/>
        <v/>
      </c>
      <c r="I48" s="142" t="str">
        <f t="shared" si="3"/>
        <v/>
      </c>
      <c r="J48" s="115" t="str">
        <f t="shared" si="4"/>
        <v/>
      </c>
      <c r="K48" s="136" t="str">
        <f t="shared" si="5"/>
        <v/>
      </c>
      <c r="L48" s="115" t="str">
        <f t="shared" si="6"/>
        <v/>
      </c>
      <c r="M48" s="136" t="str">
        <f t="shared" si="7"/>
        <v/>
      </c>
      <c r="N48" s="115" t="str">
        <f t="shared" si="8"/>
        <v/>
      </c>
      <c r="O48" s="143" t="str">
        <f t="shared" si="9"/>
        <v/>
      </c>
      <c r="P48" s="115" t="str">
        <f t="shared" si="10"/>
        <v/>
      </c>
      <c r="Q48" s="138" t="str">
        <f t="shared" si="11"/>
        <v/>
      </c>
      <c r="R48" s="138" t="str">
        <f t="shared" si="12"/>
        <v/>
      </c>
    </row>
    <row r="49" spans="2:18" ht="14.1" customHeight="1" x14ac:dyDescent="0.2">
      <c r="B49" s="102" t="str">
        <f t="shared" si="13"/>
        <v/>
      </c>
      <c r="C49" s="114" t="str">
        <f>IF(OR(B49="",AND(Eingabetabelle!E49="",Eingabetabelle!F49="")),"",VLOOKUP(B49,EB_Hoechstbetraege,8))</f>
        <v/>
      </c>
      <c r="D49" s="115" t="str">
        <f t="shared" si="0"/>
        <v/>
      </c>
      <c r="E49" s="136" t="str">
        <f>IF(Eingabetabelle!E49="","",Eingabetabelle!E49*C49)</f>
        <v/>
      </c>
      <c r="F49" s="115" t="str">
        <f t="shared" si="1"/>
        <v/>
      </c>
      <c r="G49" s="136" t="str">
        <f>IF(OR(K49="",AND(B49="",Eingabetabelle!F49="")),"",IF(AND(B49&gt;0,Eingabetabelle!F49=""),0,Eingabetabelle!F49*C49))</f>
        <v/>
      </c>
      <c r="H49" s="115" t="str">
        <f t="shared" si="2"/>
        <v/>
      </c>
      <c r="I49" s="142" t="str">
        <f t="shared" si="3"/>
        <v/>
      </c>
      <c r="J49" s="115" t="str">
        <f t="shared" si="4"/>
        <v/>
      </c>
      <c r="K49" s="136" t="str">
        <f t="shared" si="5"/>
        <v/>
      </c>
      <c r="L49" s="115" t="str">
        <f t="shared" si="6"/>
        <v/>
      </c>
      <c r="M49" s="136" t="str">
        <f t="shared" si="7"/>
        <v/>
      </c>
      <c r="N49" s="115" t="str">
        <f t="shared" si="8"/>
        <v/>
      </c>
      <c r="O49" s="143" t="str">
        <f t="shared" si="9"/>
        <v/>
      </c>
      <c r="P49" s="115" t="str">
        <f t="shared" si="10"/>
        <v/>
      </c>
      <c r="Q49" s="138" t="str">
        <f t="shared" si="11"/>
        <v/>
      </c>
      <c r="R49" s="138" t="str">
        <f t="shared" si="12"/>
        <v/>
      </c>
    </row>
    <row r="50" spans="2:18" ht="14.1" customHeight="1" x14ac:dyDescent="0.2">
      <c r="B50" s="102" t="str">
        <f t="shared" si="13"/>
        <v/>
      </c>
      <c r="C50" s="114" t="str">
        <f>IF(OR(B50="",AND(Eingabetabelle!E50="",Eingabetabelle!F50="")),"",VLOOKUP(B50,EB_Hoechstbetraege,8))</f>
        <v/>
      </c>
      <c r="D50" s="115" t="str">
        <f t="shared" si="0"/>
        <v/>
      </c>
      <c r="E50" s="136" t="str">
        <f>IF(Eingabetabelle!E50="","",Eingabetabelle!E50*C50)</f>
        <v/>
      </c>
      <c r="F50" s="115" t="str">
        <f t="shared" si="1"/>
        <v/>
      </c>
      <c r="G50" s="136" t="str">
        <f>IF(OR(K50="",AND(B50="",Eingabetabelle!F50="")),"",IF(AND(B50&gt;0,Eingabetabelle!F50=""),0,Eingabetabelle!F50*C50))</f>
        <v/>
      </c>
      <c r="H50" s="115" t="str">
        <f t="shared" si="2"/>
        <v/>
      </c>
      <c r="I50" s="142" t="str">
        <f t="shared" si="3"/>
        <v/>
      </c>
      <c r="J50" s="115" t="str">
        <f t="shared" si="4"/>
        <v/>
      </c>
      <c r="K50" s="136" t="str">
        <f t="shared" si="5"/>
        <v/>
      </c>
      <c r="L50" s="115" t="str">
        <f t="shared" si="6"/>
        <v/>
      </c>
      <c r="M50" s="136" t="str">
        <f t="shared" si="7"/>
        <v/>
      </c>
      <c r="N50" s="115" t="str">
        <f t="shared" si="8"/>
        <v/>
      </c>
      <c r="O50" s="143" t="str">
        <f t="shared" si="9"/>
        <v/>
      </c>
      <c r="P50" s="115" t="str">
        <f t="shared" si="10"/>
        <v/>
      </c>
      <c r="Q50" s="138" t="str">
        <f t="shared" si="11"/>
        <v/>
      </c>
      <c r="R50" s="138" t="str">
        <f t="shared" si="12"/>
        <v/>
      </c>
    </row>
    <row r="51" spans="2:18" ht="14.1" customHeight="1" x14ac:dyDescent="0.2">
      <c r="B51" s="102" t="str">
        <f t="shared" si="13"/>
        <v/>
      </c>
      <c r="C51" s="114" t="str">
        <f>IF(OR(B51="",AND(Eingabetabelle!E51="",Eingabetabelle!F51="")),"",VLOOKUP(B51,EB_Hoechstbetraege,8))</f>
        <v/>
      </c>
      <c r="D51" s="115" t="str">
        <f t="shared" si="0"/>
        <v/>
      </c>
      <c r="E51" s="136" t="str">
        <f>IF(Eingabetabelle!E51="","",Eingabetabelle!E51*C51)</f>
        <v/>
      </c>
      <c r="F51" s="115" t="str">
        <f t="shared" si="1"/>
        <v/>
      </c>
      <c r="G51" s="136" t="str">
        <f>IF(OR(K51="",AND(B51="",Eingabetabelle!F51="")),"",IF(AND(B51&gt;0,Eingabetabelle!F51=""),0,Eingabetabelle!F51*C51))</f>
        <v/>
      </c>
      <c r="H51" s="115" t="str">
        <f t="shared" si="2"/>
        <v/>
      </c>
      <c r="I51" s="142" t="str">
        <f t="shared" si="3"/>
        <v/>
      </c>
      <c r="J51" s="115" t="str">
        <f t="shared" si="4"/>
        <v/>
      </c>
      <c r="K51" s="136" t="str">
        <f t="shared" si="5"/>
        <v/>
      </c>
      <c r="L51" s="115" t="str">
        <f t="shared" si="6"/>
        <v/>
      </c>
      <c r="M51" s="136" t="str">
        <f t="shared" si="7"/>
        <v/>
      </c>
      <c r="N51" s="115" t="str">
        <f t="shared" si="8"/>
        <v/>
      </c>
      <c r="O51" s="143" t="str">
        <f t="shared" si="9"/>
        <v/>
      </c>
      <c r="P51" s="115" t="str">
        <f t="shared" si="10"/>
        <v/>
      </c>
      <c r="Q51" s="138" t="str">
        <f t="shared" si="11"/>
        <v/>
      </c>
      <c r="R51" s="138" t="str">
        <f t="shared" si="12"/>
        <v/>
      </c>
    </row>
    <row r="52" spans="2:18" ht="14.1" customHeight="1" x14ac:dyDescent="0.2">
      <c r="B52" s="102" t="str">
        <f t="shared" si="13"/>
        <v/>
      </c>
      <c r="C52" s="114" t="str">
        <f>IF(OR(B52="",AND(Eingabetabelle!E52="",Eingabetabelle!F52="")),"",VLOOKUP(B52,EB_Hoechstbetraege,8))</f>
        <v/>
      </c>
      <c r="D52" s="115" t="str">
        <f t="shared" si="0"/>
        <v/>
      </c>
      <c r="E52" s="136" t="str">
        <f>IF(Eingabetabelle!E52="","",Eingabetabelle!E52*C52)</f>
        <v/>
      </c>
      <c r="F52" s="115" t="str">
        <f t="shared" si="1"/>
        <v/>
      </c>
      <c r="G52" s="136" t="str">
        <f>IF(OR(K52="",AND(B52="",Eingabetabelle!F52="")),"",IF(AND(B52&gt;0,Eingabetabelle!F52=""),0,Eingabetabelle!F52*C52))</f>
        <v/>
      </c>
      <c r="H52" s="115" t="str">
        <f t="shared" si="2"/>
        <v/>
      </c>
      <c r="I52" s="142" t="str">
        <f t="shared" si="3"/>
        <v/>
      </c>
      <c r="J52" s="115" t="str">
        <f t="shared" si="4"/>
        <v/>
      </c>
      <c r="K52" s="136" t="str">
        <f t="shared" si="5"/>
        <v/>
      </c>
      <c r="L52" s="115" t="str">
        <f t="shared" si="6"/>
        <v/>
      </c>
      <c r="M52" s="136" t="str">
        <f t="shared" si="7"/>
        <v/>
      </c>
      <c r="N52" s="115" t="str">
        <f t="shared" si="8"/>
        <v/>
      </c>
      <c r="O52" s="143" t="str">
        <f t="shared" si="9"/>
        <v/>
      </c>
      <c r="P52" s="115" t="str">
        <f t="shared" si="10"/>
        <v/>
      </c>
      <c r="Q52" s="138" t="str">
        <f t="shared" si="11"/>
        <v/>
      </c>
      <c r="R52" s="138" t="str">
        <f t="shared" si="12"/>
        <v/>
      </c>
    </row>
    <row r="53" spans="2:18" ht="14.1" customHeight="1" x14ac:dyDescent="0.2">
      <c r="B53" s="102" t="str">
        <f t="shared" si="13"/>
        <v/>
      </c>
      <c r="C53" s="114" t="str">
        <f>IF(OR(B53="",AND(Eingabetabelle!E53="",Eingabetabelle!F53="")),"",VLOOKUP(B53,EB_Hoechstbetraege,8))</f>
        <v/>
      </c>
      <c r="D53" s="115" t="str">
        <f t="shared" si="0"/>
        <v/>
      </c>
      <c r="E53" s="136" t="str">
        <f>IF(Eingabetabelle!E53="","",Eingabetabelle!E53*C53)</f>
        <v/>
      </c>
      <c r="F53" s="115" t="str">
        <f t="shared" si="1"/>
        <v/>
      </c>
      <c r="G53" s="136" t="str">
        <f>IF(OR(K53="",AND(B53="",Eingabetabelle!F53="")),"",IF(AND(B53&gt;0,Eingabetabelle!F53=""),0,Eingabetabelle!F53*C53))</f>
        <v/>
      </c>
      <c r="H53" s="115" t="str">
        <f t="shared" si="2"/>
        <v/>
      </c>
      <c r="I53" s="142" t="str">
        <f t="shared" si="3"/>
        <v/>
      </c>
      <c r="J53" s="115" t="str">
        <f t="shared" si="4"/>
        <v/>
      </c>
      <c r="K53" s="136" t="str">
        <f t="shared" si="5"/>
        <v/>
      </c>
      <c r="L53" s="115" t="str">
        <f t="shared" si="6"/>
        <v/>
      </c>
      <c r="M53" s="136" t="str">
        <f t="shared" si="7"/>
        <v/>
      </c>
      <c r="N53" s="115" t="str">
        <f t="shared" si="8"/>
        <v/>
      </c>
      <c r="O53" s="143" t="str">
        <f t="shared" si="9"/>
        <v/>
      </c>
      <c r="P53" s="115" t="str">
        <f t="shared" si="10"/>
        <v/>
      </c>
      <c r="Q53" s="138" t="str">
        <f t="shared" si="11"/>
        <v/>
      </c>
      <c r="R53" s="138" t="str">
        <f t="shared" si="12"/>
        <v/>
      </c>
    </row>
    <row r="54" spans="2:18" ht="14.1" customHeight="1" x14ac:dyDescent="0.2">
      <c r="B54" s="102" t="str">
        <f t="shared" si="13"/>
        <v/>
      </c>
      <c r="C54" s="114" t="str">
        <f>IF(OR(B54="",AND(Eingabetabelle!E54="",Eingabetabelle!F54="")),"",VLOOKUP(B54,EB_Hoechstbetraege,8))</f>
        <v/>
      </c>
      <c r="D54" s="115" t="str">
        <f t="shared" si="0"/>
        <v/>
      </c>
      <c r="E54" s="136" t="str">
        <f>IF(Eingabetabelle!E54="","",Eingabetabelle!E54*C54)</f>
        <v/>
      </c>
      <c r="F54" s="115" t="str">
        <f t="shared" si="1"/>
        <v/>
      </c>
      <c r="G54" s="136" t="str">
        <f>IF(OR(K54="",AND(B54="",Eingabetabelle!F54="")),"",IF(AND(B54&gt;0,Eingabetabelle!F54=""),0,Eingabetabelle!F54*C54))</f>
        <v/>
      </c>
      <c r="H54" s="115" t="str">
        <f t="shared" si="2"/>
        <v/>
      </c>
      <c r="I54" s="142" t="str">
        <f t="shared" si="3"/>
        <v/>
      </c>
      <c r="J54" s="115" t="str">
        <f t="shared" si="4"/>
        <v/>
      </c>
      <c r="K54" s="136" t="str">
        <f t="shared" si="5"/>
        <v/>
      </c>
      <c r="L54" s="115" t="str">
        <f t="shared" si="6"/>
        <v/>
      </c>
      <c r="M54" s="136" t="str">
        <f t="shared" si="7"/>
        <v/>
      </c>
      <c r="N54" s="115" t="str">
        <f t="shared" si="8"/>
        <v/>
      </c>
      <c r="O54" s="143" t="str">
        <f t="shared" si="9"/>
        <v/>
      </c>
      <c r="P54" s="115" t="str">
        <f t="shared" si="10"/>
        <v/>
      </c>
      <c r="Q54" s="138" t="str">
        <f t="shared" si="11"/>
        <v/>
      </c>
      <c r="R54" s="138" t="str">
        <f t="shared" si="12"/>
        <v/>
      </c>
    </row>
    <row r="55" spans="2:18" ht="14.1" customHeight="1" x14ac:dyDescent="0.2">
      <c r="B55" s="102" t="str">
        <f t="shared" si="13"/>
        <v/>
      </c>
      <c r="C55" s="114" t="str">
        <f>IF(OR(B55="",AND(Eingabetabelle!E55="",Eingabetabelle!F55="")),"",VLOOKUP(B55,EB_Hoechstbetraege,8))</f>
        <v/>
      </c>
      <c r="D55" s="115" t="str">
        <f t="shared" si="0"/>
        <v/>
      </c>
      <c r="E55" s="136" t="str">
        <f>IF(Eingabetabelle!E55="","",Eingabetabelle!E55*C55)</f>
        <v/>
      </c>
      <c r="F55" s="115" t="str">
        <f t="shared" si="1"/>
        <v/>
      </c>
      <c r="G55" s="136" t="str">
        <f>IF(OR(K55="",AND(B55="",Eingabetabelle!F55="")),"",IF(AND(B55&gt;0,Eingabetabelle!F55=""),0,Eingabetabelle!F55*C55))</f>
        <v/>
      </c>
      <c r="H55" s="115" t="str">
        <f t="shared" si="2"/>
        <v/>
      </c>
      <c r="I55" s="142" t="str">
        <f t="shared" si="3"/>
        <v/>
      </c>
      <c r="J55" s="115" t="str">
        <f t="shared" si="4"/>
        <v/>
      </c>
      <c r="K55" s="136" t="str">
        <f t="shared" si="5"/>
        <v/>
      </c>
      <c r="L55" s="115" t="str">
        <f t="shared" si="6"/>
        <v/>
      </c>
      <c r="M55" s="136" t="str">
        <f t="shared" si="7"/>
        <v/>
      </c>
      <c r="N55" s="115" t="str">
        <f t="shared" si="8"/>
        <v/>
      </c>
      <c r="O55" s="143" t="str">
        <f t="shared" si="9"/>
        <v/>
      </c>
      <c r="P55" s="115" t="str">
        <f t="shared" si="10"/>
        <v/>
      </c>
      <c r="Q55" s="138" t="str">
        <f t="shared" si="11"/>
        <v/>
      </c>
      <c r="R55" s="138" t="str">
        <f t="shared" si="12"/>
        <v/>
      </c>
    </row>
    <row r="56" spans="2:18" ht="14.1" customHeight="1" x14ac:dyDescent="0.2">
      <c r="B56" s="102" t="str">
        <f t="shared" si="13"/>
        <v/>
      </c>
      <c r="C56" s="114" t="str">
        <f>IF(OR(B56="",AND(Eingabetabelle!E56="",Eingabetabelle!F56="")),"",VLOOKUP(B56,EB_Hoechstbetraege,8))</f>
        <v/>
      </c>
      <c r="D56" s="115" t="str">
        <f t="shared" si="0"/>
        <v/>
      </c>
      <c r="E56" s="136" t="str">
        <f>IF(Eingabetabelle!E56="","",Eingabetabelle!E56*C56)</f>
        <v/>
      </c>
      <c r="F56" s="115" t="str">
        <f t="shared" si="1"/>
        <v/>
      </c>
      <c r="G56" s="136" t="str">
        <f>IF(OR(K56="",AND(B56="",Eingabetabelle!F56="")),"",IF(AND(B56&gt;0,Eingabetabelle!F56=""),0,Eingabetabelle!F56*C56))</f>
        <v/>
      </c>
      <c r="H56" s="115" t="str">
        <f t="shared" si="2"/>
        <v/>
      </c>
      <c r="I56" s="142" t="str">
        <f t="shared" si="3"/>
        <v/>
      </c>
      <c r="J56" s="115" t="str">
        <f t="shared" si="4"/>
        <v/>
      </c>
      <c r="K56" s="136" t="str">
        <f t="shared" si="5"/>
        <v/>
      </c>
      <c r="L56" s="115" t="str">
        <f t="shared" si="6"/>
        <v/>
      </c>
      <c r="M56" s="136" t="str">
        <f t="shared" si="7"/>
        <v/>
      </c>
      <c r="N56" s="115" t="str">
        <f t="shared" si="8"/>
        <v/>
      </c>
      <c r="O56" s="143" t="str">
        <f t="shared" si="9"/>
        <v/>
      </c>
      <c r="P56" s="115" t="str">
        <f t="shared" si="10"/>
        <v/>
      </c>
      <c r="Q56" s="138" t="str">
        <f t="shared" si="11"/>
        <v/>
      </c>
      <c r="R56" s="138" t="str">
        <f t="shared" si="12"/>
        <v/>
      </c>
    </row>
    <row r="57" spans="2:18" ht="14.1" customHeight="1" x14ac:dyDescent="0.2">
      <c r="B57" s="102" t="str">
        <f t="shared" si="13"/>
        <v/>
      </c>
      <c r="C57" s="114" t="str">
        <f>IF(OR(B57="",AND(Eingabetabelle!E57="",Eingabetabelle!F57="")),"",VLOOKUP(B57,EB_Hoechstbetraege,8))</f>
        <v/>
      </c>
      <c r="D57" s="115" t="str">
        <f t="shared" si="0"/>
        <v/>
      </c>
      <c r="E57" s="136" t="str">
        <f>IF(Eingabetabelle!E57="","",Eingabetabelle!E57*C57)</f>
        <v/>
      </c>
      <c r="F57" s="115" t="str">
        <f t="shared" si="1"/>
        <v/>
      </c>
      <c r="G57" s="136" t="str">
        <f>IF(OR(K57="",AND(B57="",Eingabetabelle!F57="")),"",IF(AND(B57&gt;0,Eingabetabelle!F57=""),0,Eingabetabelle!F57*C57))</f>
        <v/>
      </c>
      <c r="H57" s="115" t="str">
        <f t="shared" si="2"/>
        <v/>
      </c>
      <c r="I57" s="142" t="str">
        <f t="shared" si="3"/>
        <v/>
      </c>
      <c r="J57" s="115" t="str">
        <f t="shared" si="4"/>
        <v/>
      </c>
      <c r="K57" s="136" t="str">
        <f t="shared" si="5"/>
        <v/>
      </c>
      <c r="L57" s="115" t="str">
        <f t="shared" si="6"/>
        <v/>
      </c>
      <c r="M57" s="136" t="str">
        <f t="shared" si="7"/>
        <v/>
      </c>
      <c r="N57" s="115" t="str">
        <f t="shared" si="8"/>
        <v/>
      </c>
      <c r="O57" s="143" t="str">
        <f t="shared" si="9"/>
        <v/>
      </c>
      <c r="P57" s="115" t="str">
        <f t="shared" si="10"/>
        <v/>
      </c>
      <c r="Q57" s="138" t="str">
        <f t="shared" si="11"/>
        <v/>
      </c>
      <c r="R57" s="138" t="str">
        <f t="shared" si="12"/>
        <v/>
      </c>
    </row>
    <row r="58" spans="2:18" ht="14.1" customHeight="1" x14ac:dyDescent="0.2">
      <c r="B58" s="102" t="str">
        <f t="shared" si="13"/>
        <v/>
      </c>
      <c r="C58" s="114" t="str">
        <f>IF(OR(B58="",AND(Eingabetabelle!E58="",Eingabetabelle!F58="")),"",VLOOKUP(B58,EB_Hoechstbetraege,8))</f>
        <v/>
      </c>
      <c r="D58" s="115" t="str">
        <f t="shared" si="0"/>
        <v/>
      </c>
      <c r="E58" s="136" t="str">
        <f>IF(Eingabetabelle!E58="","",Eingabetabelle!E58*C58)</f>
        <v/>
      </c>
      <c r="F58" s="115" t="str">
        <f t="shared" si="1"/>
        <v/>
      </c>
      <c r="G58" s="136" t="str">
        <f>IF(OR(K58="",AND(B58="",Eingabetabelle!F58="")),"",IF(AND(B58&gt;0,Eingabetabelle!F58=""),0,Eingabetabelle!F58*C58))</f>
        <v/>
      </c>
      <c r="H58" s="115" t="str">
        <f t="shared" si="2"/>
        <v/>
      </c>
      <c r="I58" s="142" t="str">
        <f t="shared" si="3"/>
        <v/>
      </c>
      <c r="J58" s="115" t="str">
        <f t="shared" si="4"/>
        <v/>
      </c>
      <c r="K58" s="136" t="str">
        <f t="shared" si="5"/>
        <v/>
      </c>
      <c r="L58" s="115" t="str">
        <f t="shared" si="6"/>
        <v/>
      </c>
      <c r="M58" s="136" t="str">
        <f t="shared" si="7"/>
        <v/>
      </c>
      <c r="N58" s="115" t="str">
        <f t="shared" si="8"/>
        <v/>
      </c>
      <c r="O58" s="143" t="str">
        <f t="shared" si="9"/>
        <v/>
      </c>
      <c r="P58" s="115" t="str">
        <f t="shared" si="10"/>
        <v/>
      </c>
      <c r="Q58" s="138" t="str">
        <f t="shared" si="11"/>
        <v/>
      </c>
      <c r="R58" s="138" t="str">
        <f t="shared" si="12"/>
        <v/>
      </c>
    </row>
    <row r="59" spans="2:18" ht="14.1" customHeight="1" x14ac:dyDescent="0.2">
      <c r="B59" s="102" t="str">
        <f t="shared" si="13"/>
        <v/>
      </c>
      <c r="C59" s="114" t="str">
        <f>IF(OR(B59="",AND(Eingabetabelle!E59="",Eingabetabelle!F59="")),"",VLOOKUP(B59,EB_Hoechstbetraege,8))</f>
        <v/>
      </c>
      <c r="D59" s="115" t="str">
        <f t="shared" si="0"/>
        <v/>
      </c>
      <c r="E59" s="136" t="str">
        <f>IF(Eingabetabelle!E59="","",Eingabetabelle!E59*C59)</f>
        <v/>
      </c>
      <c r="F59" s="115" t="str">
        <f t="shared" si="1"/>
        <v/>
      </c>
      <c r="G59" s="136" t="str">
        <f>IF(OR(K59="",AND(B59="",Eingabetabelle!F59="")),"",IF(AND(B59&gt;0,Eingabetabelle!F59=""),0,Eingabetabelle!F59*C59))</f>
        <v/>
      </c>
      <c r="H59" s="115" t="str">
        <f t="shared" si="2"/>
        <v/>
      </c>
      <c r="I59" s="142" t="str">
        <f t="shared" si="3"/>
        <v/>
      </c>
      <c r="J59" s="115" t="str">
        <f t="shared" si="4"/>
        <v/>
      </c>
      <c r="K59" s="136" t="str">
        <f t="shared" si="5"/>
        <v/>
      </c>
      <c r="L59" s="115" t="str">
        <f t="shared" si="6"/>
        <v/>
      </c>
      <c r="M59" s="136" t="str">
        <f t="shared" si="7"/>
        <v/>
      </c>
      <c r="N59" s="115" t="str">
        <f t="shared" si="8"/>
        <v/>
      </c>
      <c r="O59" s="143" t="str">
        <f t="shared" si="9"/>
        <v/>
      </c>
      <c r="P59" s="115" t="str">
        <f t="shared" si="10"/>
        <v/>
      </c>
      <c r="Q59" s="138" t="str">
        <f t="shared" si="11"/>
        <v/>
      </c>
      <c r="R59" s="138" t="str">
        <f t="shared" si="12"/>
        <v/>
      </c>
    </row>
    <row r="60" spans="2:18" ht="14.1" customHeight="1" x14ac:dyDescent="0.2">
      <c r="B60" s="102" t="str">
        <f t="shared" si="13"/>
        <v/>
      </c>
      <c r="C60" s="114" t="str">
        <f>IF(OR(B60="",AND(Eingabetabelle!E60="",Eingabetabelle!F60="")),"",VLOOKUP(B60,EB_Hoechstbetraege,8))</f>
        <v/>
      </c>
      <c r="D60" s="115" t="str">
        <f t="shared" si="0"/>
        <v/>
      </c>
      <c r="E60" s="136" t="str">
        <f>IF(Eingabetabelle!E60="","",Eingabetabelle!E60*C60)</f>
        <v/>
      </c>
      <c r="F60" s="115" t="str">
        <f t="shared" si="1"/>
        <v/>
      </c>
      <c r="G60" s="136" t="str">
        <f>IF(OR(K60="",AND(B60="",Eingabetabelle!F60="")),"",IF(AND(B60&gt;0,Eingabetabelle!F60=""),0,Eingabetabelle!F60*C60))</f>
        <v/>
      </c>
      <c r="H60" s="115" t="str">
        <f t="shared" si="2"/>
        <v/>
      </c>
      <c r="I60" s="142" t="str">
        <f t="shared" si="3"/>
        <v/>
      </c>
      <c r="J60" s="115" t="str">
        <f t="shared" si="4"/>
        <v/>
      </c>
      <c r="K60" s="136" t="str">
        <f t="shared" si="5"/>
        <v/>
      </c>
      <c r="L60" s="115" t="str">
        <f t="shared" si="6"/>
        <v/>
      </c>
      <c r="M60" s="136" t="str">
        <f t="shared" si="7"/>
        <v/>
      </c>
      <c r="N60" s="115" t="str">
        <f t="shared" si="8"/>
        <v/>
      </c>
      <c r="O60" s="143" t="str">
        <f t="shared" si="9"/>
        <v/>
      </c>
      <c r="P60" s="115" t="str">
        <f t="shared" si="10"/>
        <v/>
      </c>
      <c r="Q60" s="138" t="str">
        <f t="shared" si="11"/>
        <v/>
      </c>
      <c r="R60" s="138" t="str">
        <f t="shared" si="12"/>
        <v/>
      </c>
    </row>
    <row r="61" spans="2:18" ht="14.1" customHeight="1" x14ac:dyDescent="0.2">
      <c r="B61" s="102" t="str">
        <f t="shared" si="13"/>
        <v/>
      </c>
      <c r="C61" s="114" t="str">
        <f>IF(OR(B61="",AND(Eingabetabelle!E61="",Eingabetabelle!F61="")),"",VLOOKUP(B61,EB_Hoechstbetraege,8))</f>
        <v/>
      </c>
      <c r="D61" s="115" t="str">
        <f t="shared" si="0"/>
        <v/>
      </c>
      <c r="E61" s="136" t="str">
        <f>IF(Eingabetabelle!E61="","",Eingabetabelle!E61*C61)</f>
        <v/>
      </c>
      <c r="F61" s="115" t="str">
        <f t="shared" si="1"/>
        <v/>
      </c>
      <c r="G61" s="136" t="str">
        <f>IF(OR(K61="",AND(B61="",Eingabetabelle!F61="")),"",IF(AND(B61&gt;0,Eingabetabelle!F61=""),0,Eingabetabelle!F61*C61))</f>
        <v/>
      </c>
      <c r="H61" s="115" t="str">
        <f t="shared" si="2"/>
        <v/>
      </c>
      <c r="I61" s="142" t="str">
        <f t="shared" si="3"/>
        <v/>
      </c>
      <c r="J61" s="115" t="str">
        <f t="shared" si="4"/>
        <v/>
      </c>
      <c r="K61" s="136" t="str">
        <f t="shared" si="5"/>
        <v/>
      </c>
      <c r="L61" s="115" t="str">
        <f t="shared" si="6"/>
        <v/>
      </c>
      <c r="M61" s="136" t="str">
        <f t="shared" si="7"/>
        <v/>
      </c>
      <c r="N61" s="115" t="str">
        <f t="shared" si="8"/>
        <v/>
      </c>
      <c r="O61" s="143" t="str">
        <f t="shared" si="9"/>
        <v/>
      </c>
      <c r="P61" s="115" t="str">
        <f t="shared" si="10"/>
        <v/>
      </c>
      <c r="Q61" s="138" t="str">
        <f t="shared" si="11"/>
        <v/>
      </c>
      <c r="R61" s="138" t="str">
        <f t="shared" si="12"/>
        <v/>
      </c>
    </row>
    <row r="62" spans="2:18" ht="14.1" customHeight="1" x14ac:dyDescent="0.2">
      <c r="B62" s="102" t="str">
        <f t="shared" si="13"/>
        <v/>
      </c>
      <c r="C62" s="114" t="str">
        <f>IF(OR(B62="",AND(Eingabetabelle!E62="",Eingabetabelle!F62="")),"",VLOOKUP(B62,EB_Hoechstbetraege,8))</f>
        <v/>
      </c>
      <c r="D62" s="115" t="str">
        <f t="shared" si="0"/>
        <v/>
      </c>
      <c r="E62" s="136" t="str">
        <f>IF(Eingabetabelle!E62="","",Eingabetabelle!E62*C62)</f>
        <v/>
      </c>
      <c r="F62" s="115" t="str">
        <f t="shared" si="1"/>
        <v/>
      </c>
      <c r="G62" s="136" t="str">
        <f>IF(OR(K62="",AND(B62="",Eingabetabelle!F62="")),"",IF(AND(B62&gt;0,Eingabetabelle!F62=""),0,Eingabetabelle!F62*C62))</f>
        <v/>
      </c>
      <c r="H62" s="115" t="str">
        <f t="shared" si="2"/>
        <v/>
      </c>
      <c r="I62" s="142" t="str">
        <f t="shared" si="3"/>
        <v/>
      </c>
      <c r="J62" s="115" t="str">
        <f t="shared" si="4"/>
        <v/>
      </c>
      <c r="K62" s="136" t="str">
        <f t="shared" si="5"/>
        <v/>
      </c>
      <c r="L62" s="115" t="str">
        <f t="shared" si="6"/>
        <v/>
      </c>
      <c r="M62" s="136" t="str">
        <f t="shared" si="7"/>
        <v/>
      </c>
      <c r="N62" s="115" t="str">
        <f t="shared" si="8"/>
        <v/>
      </c>
      <c r="O62" s="143" t="str">
        <f t="shared" si="9"/>
        <v/>
      </c>
      <c r="P62" s="115" t="str">
        <f t="shared" si="10"/>
        <v/>
      </c>
      <c r="Q62" s="138" t="str">
        <f t="shared" si="11"/>
        <v/>
      </c>
      <c r="R62" s="138" t="str">
        <f t="shared" si="12"/>
        <v/>
      </c>
    </row>
    <row r="63" spans="2:18" ht="14.1" customHeight="1" x14ac:dyDescent="0.2">
      <c r="B63" s="102" t="str">
        <f t="shared" si="13"/>
        <v/>
      </c>
      <c r="C63" s="114" t="str">
        <f>IF(OR(B63="",AND(Eingabetabelle!E63="",Eingabetabelle!F63="")),"",VLOOKUP(B63,EB_Hoechstbetraege,8))</f>
        <v/>
      </c>
      <c r="D63" s="115" t="str">
        <f t="shared" si="0"/>
        <v/>
      </c>
      <c r="E63" s="136" t="str">
        <f>IF(Eingabetabelle!E63="","",Eingabetabelle!E63*C63)</f>
        <v/>
      </c>
      <c r="F63" s="115" t="str">
        <f t="shared" si="1"/>
        <v/>
      </c>
      <c r="G63" s="136" t="str">
        <f>IF(OR(K63="",AND(B63="",Eingabetabelle!F63="")),"",IF(AND(B63&gt;0,Eingabetabelle!F63=""),0,Eingabetabelle!F63*C63))</f>
        <v/>
      </c>
      <c r="H63" s="115" t="str">
        <f t="shared" si="2"/>
        <v/>
      </c>
      <c r="I63" s="142" t="str">
        <f t="shared" si="3"/>
        <v/>
      </c>
      <c r="J63" s="115" t="str">
        <f t="shared" si="4"/>
        <v/>
      </c>
      <c r="K63" s="136" t="str">
        <f t="shared" si="5"/>
        <v/>
      </c>
      <c r="L63" s="115" t="str">
        <f t="shared" si="6"/>
        <v/>
      </c>
      <c r="M63" s="136" t="str">
        <f t="shared" si="7"/>
        <v/>
      </c>
      <c r="N63" s="115" t="str">
        <f t="shared" si="8"/>
        <v/>
      </c>
      <c r="O63" s="143" t="str">
        <f t="shared" si="9"/>
        <v/>
      </c>
      <c r="P63" s="115" t="str">
        <f t="shared" si="10"/>
        <v/>
      </c>
      <c r="Q63" s="138" t="str">
        <f t="shared" si="11"/>
        <v/>
      </c>
      <c r="R63" s="138" t="str">
        <f t="shared" si="12"/>
        <v/>
      </c>
    </row>
    <row r="64" spans="2:18" ht="14.1" customHeight="1" x14ac:dyDescent="0.2">
      <c r="B64" s="102" t="str">
        <f t="shared" si="13"/>
        <v/>
      </c>
      <c r="C64" s="114" t="str">
        <f>IF(OR(B64="",AND(Eingabetabelle!E64="",Eingabetabelle!F64="")),"",VLOOKUP(B64,EB_Hoechstbetraege,8))</f>
        <v/>
      </c>
      <c r="D64" s="115" t="str">
        <f t="shared" si="0"/>
        <v/>
      </c>
      <c r="E64" s="136" t="str">
        <f>IF(Eingabetabelle!E64="","",Eingabetabelle!E64*C64)</f>
        <v/>
      </c>
      <c r="F64" s="115" t="str">
        <f t="shared" si="1"/>
        <v/>
      </c>
      <c r="G64" s="136" t="str">
        <f>IF(OR(K64="",AND(B64="",Eingabetabelle!F64="")),"",IF(AND(B64&gt;0,Eingabetabelle!F64=""),0,Eingabetabelle!F64*C64))</f>
        <v/>
      </c>
      <c r="H64" s="115" t="str">
        <f t="shared" si="2"/>
        <v/>
      </c>
      <c r="I64" s="142" t="str">
        <f t="shared" si="3"/>
        <v/>
      </c>
      <c r="J64" s="115" t="str">
        <f t="shared" si="4"/>
        <v/>
      </c>
      <c r="K64" s="136" t="str">
        <f t="shared" si="5"/>
        <v/>
      </c>
      <c r="L64" s="115" t="str">
        <f t="shared" si="6"/>
        <v/>
      </c>
      <c r="M64" s="136" t="str">
        <f t="shared" si="7"/>
        <v/>
      </c>
      <c r="N64" s="115" t="str">
        <f t="shared" si="8"/>
        <v/>
      </c>
      <c r="O64" s="143" t="str">
        <f t="shared" si="9"/>
        <v/>
      </c>
      <c r="P64" s="115" t="str">
        <f t="shared" si="10"/>
        <v/>
      </c>
      <c r="Q64" s="138" t="str">
        <f t="shared" si="11"/>
        <v/>
      </c>
      <c r="R64" s="138" t="str">
        <f t="shared" si="12"/>
        <v/>
      </c>
    </row>
    <row r="65" spans="2:18" ht="14.1" customHeight="1" x14ac:dyDescent="0.2">
      <c r="B65" s="102" t="str">
        <f t="shared" si="13"/>
        <v/>
      </c>
      <c r="C65" s="114" t="str">
        <f>IF(OR(B65="",AND(Eingabetabelle!E65="",Eingabetabelle!F65="")),"",VLOOKUP(B65,EB_Hoechstbetraege,8))</f>
        <v/>
      </c>
      <c r="D65" s="115" t="str">
        <f t="shared" si="0"/>
        <v/>
      </c>
      <c r="E65" s="136" t="str">
        <f>IF(Eingabetabelle!E65="","",Eingabetabelle!E65*C65)</f>
        <v/>
      </c>
      <c r="F65" s="115" t="str">
        <f t="shared" si="1"/>
        <v/>
      </c>
      <c r="G65" s="136" t="str">
        <f>IF(OR(K65="",AND(B65="",Eingabetabelle!F65="")),"",IF(AND(B65&gt;0,Eingabetabelle!F65=""),0,Eingabetabelle!F65*C65))</f>
        <v/>
      </c>
      <c r="H65" s="115" t="str">
        <f t="shared" si="2"/>
        <v/>
      </c>
      <c r="I65" s="142" t="str">
        <f t="shared" si="3"/>
        <v/>
      </c>
      <c r="J65" s="115" t="str">
        <f t="shared" si="4"/>
        <v/>
      </c>
      <c r="K65" s="136" t="str">
        <f t="shared" si="5"/>
        <v/>
      </c>
      <c r="L65" s="115" t="str">
        <f t="shared" si="6"/>
        <v/>
      </c>
      <c r="M65" s="136" t="str">
        <f t="shared" si="7"/>
        <v/>
      </c>
      <c r="N65" s="115" t="str">
        <f t="shared" si="8"/>
        <v/>
      </c>
      <c r="O65" s="143" t="str">
        <f t="shared" si="9"/>
        <v/>
      </c>
      <c r="P65" s="115" t="str">
        <f t="shared" si="10"/>
        <v/>
      </c>
      <c r="Q65" s="138" t="str">
        <f t="shared" si="11"/>
        <v/>
      </c>
      <c r="R65" s="138" t="str">
        <f t="shared" si="12"/>
        <v/>
      </c>
    </row>
    <row r="66" spans="2:18" ht="14.1" customHeight="1" x14ac:dyDescent="0.2">
      <c r="B66" s="102" t="str">
        <f t="shared" si="13"/>
        <v/>
      </c>
      <c r="C66" s="114" t="str">
        <f>IF(OR(B66="",AND(Eingabetabelle!E66="",Eingabetabelle!F66="")),"",VLOOKUP(B66,EB_Hoechstbetraege,8))</f>
        <v/>
      </c>
      <c r="D66" s="115" t="str">
        <f t="shared" si="0"/>
        <v/>
      </c>
      <c r="E66" s="136" t="str">
        <f>IF(Eingabetabelle!E66="","",Eingabetabelle!E66*C66)</f>
        <v/>
      </c>
      <c r="F66" s="115" t="str">
        <f t="shared" si="1"/>
        <v/>
      </c>
      <c r="G66" s="136" t="str">
        <f>IF(OR(K66="",AND(B66="",Eingabetabelle!F66="")),"",IF(AND(B66&gt;0,Eingabetabelle!F66=""),0,Eingabetabelle!F66*C66))</f>
        <v/>
      </c>
      <c r="H66" s="115" t="str">
        <f t="shared" si="2"/>
        <v/>
      </c>
      <c r="I66" s="142" t="str">
        <f t="shared" si="3"/>
        <v/>
      </c>
      <c r="J66" s="115" t="str">
        <f t="shared" si="4"/>
        <v/>
      </c>
      <c r="K66" s="136" t="str">
        <f t="shared" si="5"/>
        <v/>
      </c>
      <c r="L66" s="115" t="str">
        <f t="shared" si="6"/>
        <v/>
      </c>
      <c r="M66" s="136" t="str">
        <f t="shared" si="7"/>
        <v/>
      </c>
      <c r="N66" s="115" t="str">
        <f t="shared" si="8"/>
        <v/>
      </c>
      <c r="O66" s="143" t="str">
        <f t="shared" si="9"/>
        <v/>
      </c>
      <c r="P66" s="115" t="str">
        <f t="shared" si="10"/>
        <v/>
      </c>
      <c r="Q66" s="138" t="str">
        <f t="shared" si="11"/>
        <v/>
      </c>
      <c r="R66" s="138" t="str">
        <f t="shared" si="12"/>
        <v/>
      </c>
    </row>
    <row r="67" spans="2:18" ht="14.1" customHeight="1" x14ac:dyDescent="0.2">
      <c r="B67" s="102" t="str">
        <f t="shared" si="13"/>
        <v/>
      </c>
      <c r="C67" s="114" t="str">
        <f>IF(OR(B67="",AND(Eingabetabelle!E67="",Eingabetabelle!F67="")),"",VLOOKUP(B67,EB_Hoechstbetraege,8))</f>
        <v/>
      </c>
      <c r="D67" s="115" t="str">
        <f t="shared" si="0"/>
        <v/>
      </c>
      <c r="E67" s="136" t="str">
        <f>IF(Eingabetabelle!E67="","",Eingabetabelle!E67*C67)</f>
        <v/>
      </c>
      <c r="F67" s="115" t="str">
        <f t="shared" si="1"/>
        <v/>
      </c>
      <c r="G67" s="136" t="str">
        <f>IF(OR(K67="",AND(B67="",Eingabetabelle!F67="")),"",IF(AND(B67&gt;0,Eingabetabelle!F67=""),0,Eingabetabelle!F67*C67))</f>
        <v/>
      </c>
      <c r="H67" s="115" t="str">
        <f t="shared" si="2"/>
        <v/>
      </c>
      <c r="I67" s="142" t="str">
        <f t="shared" si="3"/>
        <v/>
      </c>
      <c r="J67" s="115" t="str">
        <f t="shared" si="4"/>
        <v/>
      </c>
      <c r="K67" s="136" t="str">
        <f t="shared" si="5"/>
        <v/>
      </c>
      <c r="L67" s="115" t="str">
        <f t="shared" si="6"/>
        <v/>
      </c>
      <c r="M67" s="136" t="str">
        <f t="shared" si="7"/>
        <v/>
      </c>
      <c r="N67" s="115" t="str">
        <f t="shared" si="8"/>
        <v/>
      </c>
      <c r="O67" s="143" t="str">
        <f t="shared" si="9"/>
        <v/>
      </c>
      <c r="P67" s="115" t="str">
        <f t="shared" si="10"/>
        <v/>
      </c>
      <c r="Q67" s="138" t="str">
        <f t="shared" si="11"/>
        <v/>
      </c>
      <c r="R67" s="138" t="str">
        <f t="shared" si="12"/>
        <v/>
      </c>
    </row>
    <row r="68" spans="2:18" ht="14.1" customHeight="1" x14ac:dyDescent="0.2">
      <c r="B68" s="102" t="str">
        <f t="shared" si="13"/>
        <v/>
      </c>
      <c r="C68" s="114" t="str">
        <f>IF(OR(B68="",AND(Eingabetabelle!E68="",Eingabetabelle!F68="")),"",VLOOKUP(B68,EB_Hoechstbetraege,8))</f>
        <v/>
      </c>
      <c r="D68" s="115" t="str">
        <f t="shared" si="0"/>
        <v/>
      </c>
      <c r="E68" s="136" t="str">
        <f>IF(Eingabetabelle!E68="","",Eingabetabelle!E68*C68)</f>
        <v/>
      </c>
      <c r="F68" s="115" t="str">
        <f t="shared" si="1"/>
        <v/>
      </c>
      <c r="G68" s="136" t="str">
        <f>IF(OR(K68="",AND(B68="",Eingabetabelle!F68="")),"",IF(AND(B68&gt;0,Eingabetabelle!F68=""),0,Eingabetabelle!F68*C68))</f>
        <v/>
      </c>
      <c r="H68" s="115" t="str">
        <f t="shared" si="2"/>
        <v/>
      </c>
      <c r="I68" s="142" t="str">
        <f t="shared" si="3"/>
        <v/>
      </c>
      <c r="J68" s="115" t="str">
        <f t="shared" si="4"/>
        <v/>
      </c>
      <c r="K68" s="136" t="str">
        <f t="shared" si="5"/>
        <v/>
      </c>
      <c r="L68" s="115" t="str">
        <f t="shared" si="6"/>
        <v/>
      </c>
      <c r="M68" s="136" t="str">
        <f t="shared" si="7"/>
        <v/>
      </c>
      <c r="N68" s="115" t="str">
        <f t="shared" si="8"/>
        <v/>
      </c>
      <c r="O68" s="143" t="str">
        <f t="shared" si="9"/>
        <v/>
      </c>
      <c r="P68" s="115" t="str">
        <f t="shared" si="10"/>
        <v/>
      </c>
      <c r="Q68" s="138" t="str">
        <f t="shared" si="11"/>
        <v/>
      </c>
      <c r="R68" s="138" t="str">
        <f t="shared" si="12"/>
        <v/>
      </c>
    </row>
    <row r="69" spans="2:18" ht="14.1" customHeight="1" x14ac:dyDescent="0.2">
      <c r="B69" s="120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00" t="s">
        <v>177</v>
      </c>
      <c r="P69" s="200"/>
      <c r="Q69" s="139">
        <f>SUM(Q9:Q68)</f>
        <v>0</v>
      </c>
      <c r="R69" s="139">
        <f>SUM(R9:R68)</f>
        <v>0</v>
      </c>
    </row>
    <row r="70" spans="2:18" ht="14.1" customHeight="1" x14ac:dyDescent="0.2">
      <c r="B70" s="120"/>
      <c r="D70" s="99"/>
      <c r="E70" s="24"/>
      <c r="F70" s="24"/>
      <c r="G70" s="24"/>
      <c r="H70" s="24"/>
      <c r="I70" s="201" t="s">
        <v>196</v>
      </c>
      <c r="J70" s="201"/>
      <c r="K70" s="201"/>
      <c r="L70" s="201"/>
      <c r="M70" s="201"/>
      <c r="N70" s="201"/>
      <c r="O70" s="201"/>
      <c r="P70" s="201"/>
      <c r="Q70" s="201"/>
      <c r="R70" s="201"/>
    </row>
    <row r="71" spans="2:18" ht="14.1" customHeight="1" x14ac:dyDescent="0.2">
      <c r="B71" s="120"/>
      <c r="D71" s="99"/>
      <c r="E71" s="24"/>
      <c r="F71" s="24"/>
      <c r="G71" s="24"/>
      <c r="H71" s="24"/>
      <c r="I71" s="195" t="s">
        <v>197</v>
      </c>
      <c r="J71" s="195"/>
      <c r="K71" s="195"/>
      <c r="L71" s="195"/>
      <c r="M71" s="195"/>
      <c r="N71" s="195"/>
      <c r="O71" s="195"/>
      <c r="P71" s="195"/>
      <c r="Q71" s="195"/>
      <c r="R71" s="145" t="str">
        <f>IF(R72="","",1-R72)</f>
        <v/>
      </c>
    </row>
    <row r="72" spans="2:18" ht="14.1" customHeight="1" x14ac:dyDescent="0.2">
      <c r="B72" s="122"/>
      <c r="C72" s="146"/>
      <c r="D72" s="147"/>
      <c r="E72" s="123"/>
      <c r="F72" s="123"/>
      <c r="G72" s="123"/>
      <c r="H72" s="123"/>
      <c r="I72" s="195" t="s">
        <v>198</v>
      </c>
      <c r="J72" s="195"/>
      <c r="K72" s="195"/>
      <c r="L72" s="195"/>
      <c r="M72" s="195"/>
      <c r="N72" s="195"/>
      <c r="O72" s="195"/>
      <c r="P72" s="195"/>
      <c r="Q72" s="195"/>
      <c r="R72" s="145" t="str">
        <f>IF(AND(Q69=0,R69=0),"",IF(AND(Eingabetabelle!R69&lt;10,Q69&gt;0,R69&gt;0),0,R69/Q69))</f>
        <v/>
      </c>
    </row>
    <row r="197" spans="2:12" hidden="1" x14ac:dyDescent="0.2"/>
    <row r="198" spans="2:12" ht="15.75" hidden="1" x14ac:dyDescent="0.2">
      <c r="B198" s="18" t="s">
        <v>53</v>
      </c>
      <c r="C198" s="124"/>
      <c r="D198" s="124"/>
      <c r="E198" s="19"/>
      <c r="F198" s="19"/>
      <c r="G198" s="19"/>
      <c r="H198" s="19"/>
      <c r="I198" s="19"/>
      <c r="J198" s="19"/>
      <c r="K198" s="19"/>
      <c r="L198" s="20"/>
    </row>
    <row r="199" spans="2:12" hidden="1" x14ac:dyDescent="0.2">
      <c r="B199" s="125"/>
      <c r="C199" s="126"/>
      <c r="D199" s="126"/>
      <c r="E199" s="22"/>
      <c r="F199" s="22"/>
      <c r="G199" s="22"/>
      <c r="H199" s="22"/>
      <c r="I199" s="22"/>
      <c r="J199" s="22"/>
      <c r="K199" s="22"/>
      <c r="L199" s="23"/>
    </row>
    <row r="200" spans="2:12" hidden="1" x14ac:dyDescent="0.2">
      <c r="B200" s="21" t="s">
        <v>54</v>
      </c>
      <c r="C200" s="39"/>
      <c r="D200" s="39"/>
      <c r="E200" s="24" t="s">
        <v>159</v>
      </c>
      <c r="F200" s="24"/>
      <c r="G200" s="24"/>
      <c r="H200" s="24"/>
      <c r="I200" s="24"/>
      <c r="J200" s="24"/>
      <c r="K200" s="24"/>
      <c r="L200" s="53"/>
    </row>
    <row r="201" spans="2:12" hidden="1" x14ac:dyDescent="0.2">
      <c r="B201" s="21"/>
      <c r="C201" s="39"/>
      <c r="D201" s="39"/>
      <c r="E201" s="24" t="s">
        <v>199</v>
      </c>
      <c r="F201" s="24"/>
      <c r="G201" s="24"/>
      <c r="H201" s="24"/>
      <c r="I201" s="24"/>
      <c r="J201" s="24"/>
      <c r="K201" s="24"/>
      <c r="L201" s="53"/>
    </row>
    <row r="202" spans="2:12" hidden="1" x14ac:dyDescent="0.2">
      <c r="B202" s="125"/>
      <c r="C202" s="22"/>
      <c r="D202" s="22"/>
      <c r="E202" s="24" t="s">
        <v>200</v>
      </c>
      <c r="F202" s="24"/>
      <c r="G202" s="24"/>
      <c r="H202" s="24"/>
      <c r="I202" s="24"/>
      <c r="J202" s="24"/>
      <c r="K202" s="24"/>
      <c r="L202" s="53"/>
    </row>
    <row r="203" spans="2:12" hidden="1" x14ac:dyDescent="0.2">
      <c r="B203" s="141"/>
      <c r="C203" s="27"/>
      <c r="D203" s="27"/>
      <c r="E203" s="27"/>
      <c r="F203" s="27"/>
      <c r="G203" s="27"/>
      <c r="H203" s="27"/>
      <c r="I203" s="27"/>
      <c r="J203" s="27"/>
      <c r="K203" s="27"/>
      <c r="L203" s="28"/>
    </row>
    <row r="65536" hidden="1" x14ac:dyDescent="0.2"/>
  </sheetData>
  <sheetProtection sheet="1" objects="1" scenarios="1"/>
  <mergeCells count="18">
    <mergeCell ref="I72:Q72"/>
    <mergeCell ref="O6:P6"/>
    <mergeCell ref="I7:J7"/>
    <mergeCell ref="K7:L7"/>
    <mergeCell ref="M7:N7"/>
    <mergeCell ref="O7:P7"/>
    <mergeCell ref="M6:N6"/>
    <mergeCell ref="I6:J6"/>
    <mergeCell ref="K6:L6"/>
    <mergeCell ref="O69:P69"/>
    <mergeCell ref="I70:R70"/>
    <mergeCell ref="I71:Q71"/>
    <mergeCell ref="C7:D7"/>
    <mergeCell ref="E7:F7"/>
    <mergeCell ref="G7:H7"/>
    <mergeCell ref="C6:D6"/>
    <mergeCell ref="E6:F6"/>
    <mergeCell ref="G6:H6"/>
  </mergeCells>
  <pageMargins left="0.39374999999999999" right="0.39374999999999999" top="0.86250000000000004" bottom="0.39374999999999999" header="0.51180555555555551" footer="0.51180555555555551"/>
  <pageSetup paperSize="9" orientation="landscape" useFirstPageNumber="1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5"/>
  <sheetViews>
    <sheetView topLeftCell="A1048576" workbookViewId="0"/>
  </sheetViews>
  <sheetFormatPr defaultColWidth="11.5703125" defaultRowHeight="12.75" customHeight="1" zeroHeight="1" x14ac:dyDescent="0.2"/>
  <cols>
    <col min="1" max="34" width="2.5703125" customWidth="1"/>
  </cols>
  <sheetData>
    <row r="1" spans="2:34" ht="14.1" hidden="1" customHeight="1" x14ac:dyDescent="0.2"/>
    <row r="2" spans="2:34" ht="14.1" hidden="1" customHeight="1" x14ac:dyDescent="0.25">
      <c r="B2" s="148" t="s">
        <v>201</v>
      </c>
      <c r="C2" s="149"/>
      <c r="D2" s="149"/>
      <c r="E2" s="149"/>
      <c r="F2" s="149"/>
      <c r="G2" s="149"/>
      <c r="H2" s="149"/>
      <c r="I2" s="149"/>
      <c r="J2" s="149"/>
      <c r="K2" s="150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51"/>
    </row>
    <row r="3" spans="2:34" ht="14.1" hidden="1" customHeight="1" x14ac:dyDescent="0.2">
      <c r="B3" s="152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4"/>
    </row>
    <row r="4" spans="2:34" ht="14.1" hidden="1" customHeight="1" x14ac:dyDescent="0.2">
      <c r="B4" s="152"/>
      <c r="C4" s="155" t="s">
        <v>202</v>
      </c>
      <c r="D4" s="153"/>
      <c r="E4" s="153"/>
      <c r="F4" s="153"/>
      <c r="G4" s="153"/>
      <c r="H4" s="153"/>
      <c r="I4" s="153"/>
      <c r="J4" s="1" t="s">
        <v>203</v>
      </c>
      <c r="K4" s="156"/>
      <c r="L4" s="156"/>
      <c r="M4" s="156"/>
      <c r="N4" s="156"/>
      <c r="O4" s="157"/>
      <c r="P4" s="93"/>
      <c r="Q4" s="24"/>
      <c r="R4" s="24"/>
      <c r="S4" s="24"/>
      <c r="T4" s="158"/>
      <c r="U4" s="158"/>
      <c r="V4" s="158"/>
      <c r="W4" s="158"/>
      <c r="X4" s="158"/>
      <c r="Y4" s="158"/>
      <c r="Z4" s="158"/>
      <c r="AA4" s="158"/>
      <c r="AB4" s="158"/>
      <c r="AC4" s="156"/>
      <c r="AD4" s="156"/>
      <c r="AE4" s="156"/>
      <c r="AF4" s="156"/>
      <c r="AG4" s="156"/>
      <c r="AH4" s="159"/>
    </row>
    <row r="5" spans="2:34" ht="14.1" hidden="1" customHeight="1" x14ac:dyDescent="0.2">
      <c r="B5" s="160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2"/>
    </row>
  </sheetData>
  <sheetProtection sheet="1"/>
  <pageMargins left="0.86250000000000004" right="0.39374999999999999" top="0.39374999999999999" bottom="0.59027777777777779" header="0.51180555555555551" footer="0.51180555555555551"/>
  <pageSetup paperSize="9" scale="51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05"/>
  <sheetViews>
    <sheetView workbookViewId="0">
      <pane ySplit="8" topLeftCell="A39" activePane="bottomLeft" state="frozen"/>
      <selection pane="bottomLeft" activeCell="O7" sqref="O7:P7"/>
    </sheetView>
  </sheetViews>
  <sheetFormatPr defaultColWidth="11.5703125" defaultRowHeight="12.75" zeroHeight="1" x14ac:dyDescent="0.2"/>
  <cols>
    <col min="1" max="1" width="2.5703125" customWidth="1"/>
    <col min="2" max="2" width="5.140625" customWidth="1"/>
    <col min="3" max="3" width="8.7109375" customWidth="1"/>
    <col min="4" max="4" width="4.5703125" customWidth="1"/>
    <col min="5" max="5" width="11.7109375" customWidth="1"/>
    <col min="6" max="6" width="4.5703125" customWidth="1"/>
    <col min="7" max="7" width="11.7109375" customWidth="1"/>
    <col min="8" max="8" width="4.5703125" customWidth="1"/>
    <col min="9" max="9" width="11.7109375" customWidth="1"/>
    <col min="10" max="10" width="4.5703125" customWidth="1"/>
    <col min="11" max="11" width="11.7109375" customWidth="1"/>
    <col min="12" max="12" width="4.5703125" customWidth="1"/>
    <col min="13" max="13" width="11.7109375" customWidth="1"/>
    <col min="14" max="14" width="4.5703125" customWidth="1"/>
    <col min="15" max="15" width="12.28515625" customWidth="1"/>
    <col min="16" max="16" width="4.5703125" customWidth="1"/>
    <col min="17" max="17" width="12.28515625" customWidth="1"/>
    <col min="18" max="18" width="4.5703125" customWidth="1"/>
    <col min="19" max="19" width="11.7109375" customWidth="1"/>
    <col min="20" max="20" width="13.28515625" customWidth="1"/>
  </cols>
  <sheetData>
    <row r="1" spans="2:20" s="1" customFormat="1" ht="14.1" customHeight="1" x14ac:dyDescent="0.2"/>
    <row r="2" spans="2:20" s="1" customFormat="1" x14ac:dyDescent="0.2">
      <c r="B2" s="99" t="s">
        <v>204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2:20" s="1" customFormat="1" ht="8.4499999999999993" customHeight="1" x14ac:dyDescent="0.2">
      <c r="B3" s="99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</row>
    <row r="4" spans="2:20" s="1" customFormat="1" x14ac:dyDescent="0.2">
      <c r="B4" s="100" t="s">
        <v>205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</row>
    <row r="5" spans="2:20" s="1" customFormat="1" ht="8.4499999999999993" customHeight="1" x14ac:dyDescent="0.2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2:20" s="1" customFormat="1" x14ac:dyDescent="0.2">
      <c r="B6" s="101">
        <v>1</v>
      </c>
      <c r="C6" s="196">
        <v>2</v>
      </c>
      <c r="D6" s="196"/>
      <c r="E6" s="196">
        <v>3</v>
      </c>
      <c r="F6" s="196"/>
      <c r="G6" s="196">
        <v>4</v>
      </c>
      <c r="H6" s="196"/>
      <c r="I6" s="196">
        <v>5</v>
      </c>
      <c r="J6" s="196"/>
      <c r="K6" s="196">
        <v>6</v>
      </c>
      <c r="L6" s="196"/>
      <c r="M6" s="196">
        <v>7</v>
      </c>
      <c r="N6" s="196"/>
      <c r="O6" s="196">
        <v>8</v>
      </c>
      <c r="P6" s="196"/>
      <c r="Q6" s="196">
        <v>9</v>
      </c>
      <c r="R6" s="196"/>
      <c r="S6" s="101">
        <v>10</v>
      </c>
      <c r="T6" s="101">
        <v>11</v>
      </c>
    </row>
    <row r="7" spans="2:20" s="1" customFormat="1" ht="11.85" customHeight="1" x14ac:dyDescent="0.2">
      <c r="B7" s="104"/>
      <c r="C7" s="197" t="s">
        <v>140</v>
      </c>
      <c r="D7" s="197"/>
      <c r="E7" s="205" t="s">
        <v>168</v>
      </c>
      <c r="F7" s="205"/>
      <c r="G7" s="205" t="s">
        <v>168</v>
      </c>
      <c r="H7" s="205"/>
      <c r="I7" s="205" t="s">
        <v>168</v>
      </c>
      <c r="J7" s="205"/>
      <c r="K7" s="198" t="s">
        <v>206</v>
      </c>
      <c r="L7" s="198"/>
      <c r="M7" s="197" t="s">
        <v>140</v>
      </c>
      <c r="N7" s="197"/>
      <c r="O7" s="206" t="s">
        <v>207</v>
      </c>
      <c r="P7" s="206"/>
      <c r="Q7" s="204" t="s">
        <v>208</v>
      </c>
      <c r="R7" s="204"/>
      <c r="S7" s="134" t="s">
        <v>209</v>
      </c>
      <c r="T7" s="134" t="s">
        <v>210</v>
      </c>
    </row>
    <row r="8" spans="2:20" s="1" customFormat="1" ht="51" customHeight="1" x14ac:dyDescent="0.2">
      <c r="B8" s="108" t="s">
        <v>142</v>
      </c>
      <c r="C8" s="108" t="s">
        <v>211</v>
      </c>
      <c r="D8" s="108" t="s">
        <v>151</v>
      </c>
      <c r="E8" s="108" t="s">
        <v>212</v>
      </c>
      <c r="F8" s="108" t="s">
        <v>154</v>
      </c>
      <c r="G8" s="108" t="s">
        <v>190</v>
      </c>
      <c r="H8" s="108" t="s">
        <v>154</v>
      </c>
      <c r="I8" s="108" t="s">
        <v>213</v>
      </c>
      <c r="J8" s="108" t="s">
        <v>154</v>
      </c>
      <c r="K8" s="108" t="s">
        <v>214</v>
      </c>
      <c r="L8" s="108" t="s">
        <v>154</v>
      </c>
      <c r="M8" s="108" t="s">
        <v>215</v>
      </c>
      <c r="N8" s="108" t="s">
        <v>154</v>
      </c>
      <c r="O8" s="108" t="s">
        <v>216</v>
      </c>
      <c r="P8" s="108" t="s">
        <v>154</v>
      </c>
      <c r="Q8" s="108" t="s">
        <v>217</v>
      </c>
      <c r="R8" s="108" t="s">
        <v>154</v>
      </c>
      <c r="S8" s="108" t="s">
        <v>218</v>
      </c>
      <c r="T8" s="108" t="s">
        <v>219</v>
      </c>
    </row>
    <row r="9" spans="2:20" s="1" customFormat="1" ht="14.1" customHeight="1" x14ac:dyDescent="0.2">
      <c r="B9" s="102" t="str">
        <f>IF(Eingabetabelle!B9="","",Eingabetabelle!B9)</f>
        <v/>
      </c>
      <c r="C9" s="163" t="str">
        <f>IF(OR(B9="",AND(Eingabetabelle!E9="",Eingabetabelle!F9="",Eingabetabelle!G9="")),"",VLOOKUP(B9,EB_Hoechstbetraege,8))</f>
        <v/>
      </c>
      <c r="D9" s="115" t="str">
        <f t="shared" ref="D9:D67" si="0">IF(OR(B9="",AND(B9&gt;0,C9="")),"",VLOOKUP(B9,EB_Hoechstbetraege,5))</f>
        <v/>
      </c>
      <c r="E9" s="136" t="str">
        <f>IF(Eingabetabelle!E9="","",Eingabetabelle!E9*C9)</f>
        <v/>
      </c>
      <c r="F9" s="164" t="str">
        <f t="shared" ref="F9:F68" si="1">IF(OR(B9="",AND(B9&gt;0,E9="")),"",VLOOKUP(B9,EB_Hoechstbetraege,5))</f>
        <v/>
      </c>
      <c r="G9" s="136" t="str">
        <f>IF(Eingabetabelle!F9="","",Eingabetabelle!F9*C9)</f>
        <v/>
      </c>
      <c r="H9" s="115" t="str">
        <f t="shared" ref="H9:H68" si="2">IF(OR(B9="",AND(B9&gt;0,G9="")),"",VLOOKUP(B9,EB_Hoechstbetraege,5))</f>
        <v/>
      </c>
      <c r="I9" s="136" t="str">
        <f>IF(OR(M9="",AND(B9="",Eingabetabelle!G9="")),"",IF(AND(B9&gt;0,Eingabetabelle!G9=""),0,Eingabetabelle!G9*C9))</f>
        <v/>
      </c>
      <c r="J9" s="115" t="str">
        <f t="shared" ref="J9:J68" si="3">IF(OR(B9="",AND(B9&gt;0,I9="")),"",VLOOKUP(B9,EB_Hoechstbetraege,5))</f>
        <v/>
      </c>
      <c r="K9" s="142" t="str">
        <f t="shared" ref="K9:K68" si="4">IF(AND(E9="",G9="",OR(I9="",I9=0)),"",E9+G9+I9)</f>
        <v/>
      </c>
      <c r="L9" s="115" t="str">
        <f t="shared" ref="L9:L68" si="5">IF(OR(B9="",AND(B9&gt;0,OR(I9="",I9=0),K9="")),"",VLOOKUP(B9,EB_Hoechstbetraege,5))</f>
        <v/>
      </c>
      <c r="M9" s="136" t="str">
        <f t="shared" ref="M9:M68" si="6">IF(B9&lt;&gt;"",IF(CHK_ERG="ARB",VLOOKUP(B9,EB_Hoechstbetraege,2),VLOOKUP(B9,EB_Hoechstbetraege,4)),"")</f>
        <v/>
      </c>
      <c r="N9" s="115" t="str">
        <f t="shared" ref="N9:N68" si="7">IF(OR(B9="",AND(B9&gt;0,M9="")),"",VLOOKUP(B9,EB_Hoechstbetraege,5))</f>
        <v/>
      </c>
      <c r="O9" s="136" t="str">
        <f t="shared" ref="O9:O68" si="8">IF(AND(E9="",G9="",OR(I9="",I9=0),M9&gt;0),"",IF(OR(((E9+G9+I9-M9)&lt;0),(B9&gt;2004)),0,E9+G9+I9-M9))</f>
        <v/>
      </c>
      <c r="P9" s="115" t="str">
        <f t="shared" ref="P9:P68" si="9">IF(OR(B9="",AND(B9&gt;0,O9="")),"",VLOOKUP(B9,EB_Hoechstbetraege,5))</f>
        <v/>
      </c>
      <c r="Q9" s="136" t="str">
        <f t="shared" ref="Q9:Q68" si="10">IF(OR(M9="",AND(E9="",G9="",I9=0)),"",IF(AND((E9+G9+I9-M9)&gt;I9,B9&lt;2005),I9,IF(OR((E9+G9+I9-M9)&lt;0,B9&gt;2004),0,E9+G9+I9-M9)))</f>
        <v/>
      </c>
      <c r="R9" s="115" t="str">
        <f t="shared" ref="R9:R68" si="11">IF(OR(B9="",AND(B9&gt;0,Q9="")),"",VLOOKUP(B9,EB_Hoechstbetraege,5))</f>
        <v/>
      </c>
      <c r="S9" s="165" t="str">
        <f t="shared" ref="S9:S68" si="12">IF(OR(I9=0,M9=""),"",I9/M9)</f>
        <v/>
      </c>
      <c r="T9" s="165" t="str">
        <f t="shared" ref="T9:T68" si="13">IF(OR(M9="",Q9=0,Q9=""),"",Q9/M9)</f>
        <v/>
      </c>
    </row>
    <row r="10" spans="2:20" s="1" customFormat="1" ht="14.1" customHeight="1" x14ac:dyDescent="0.2">
      <c r="B10" s="102" t="str">
        <f t="shared" ref="B10:B68" si="14">IF(OR(B9="",M9=""),"",B9+1)</f>
        <v/>
      </c>
      <c r="C10" s="163" t="str">
        <f>IF(OR(B10="",AND(Eingabetabelle!E10="",Eingabetabelle!F10="",Eingabetabelle!G10="")),"",VLOOKUP(B10,EB_Hoechstbetraege,8))</f>
        <v/>
      </c>
      <c r="D10" s="115" t="str">
        <f t="shared" si="0"/>
        <v/>
      </c>
      <c r="E10" s="136" t="str">
        <f>IF(Eingabetabelle!E10="","",Eingabetabelle!E10*C10)</f>
        <v/>
      </c>
      <c r="F10" s="164" t="str">
        <f t="shared" si="1"/>
        <v/>
      </c>
      <c r="G10" s="136" t="str">
        <f>IF(Eingabetabelle!F10="","",Eingabetabelle!F10*C10)</f>
        <v/>
      </c>
      <c r="H10" s="115" t="str">
        <f t="shared" si="2"/>
        <v/>
      </c>
      <c r="I10" s="136" t="str">
        <f>IF(OR(M10="",AND(B10="",Eingabetabelle!G10="")),"",IF(AND(B10&gt;0,Eingabetabelle!G10=""),0,Eingabetabelle!G10*C10))</f>
        <v/>
      </c>
      <c r="J10" s="115" t="str">
        <f t="shared" si="3"/>
        <v/>
      </c>
      <c r="K10" s="142" t="str">
        <f t="shared" si="4"/>
        <v/>
      </c>
      <c r="L10" s="115" t="str">
        <f t="shared" si="5"/>
        <v/>
      </c>
      <c r="M10" s="136" t="str">
        <f t="shared" si="6"/>
        <v/>
      </c>
      <c r="N10" s="115" t="str">
        <f t="shared" si="7"/>
        <v/>
      </c>
      <c r="O10" s="136" t="str">
        <f t="shared" si="8"/>
        <v/>
      </c>
      <c r="P10" s="115" t="str">
        <f t="shared" si="9"/>
        <v/>
      </c>
      <c r="Q10" s="136" t="str">
        <f t="shared" si="10"/>
        <v/>
      </c>
      <c r="R10" s="115" t="str">
        <f t="shared" si="11"/>
        <v/>
      </c>
      <c r="S10" s="165" t="str">
        <f t="shared" si="12"/>
        <v/>
      </c>
      <c r="T10" s="165" t="str">
        <f t="shared" si="13"/>
        <v/>
      </c>
    </row>
    <row r="11" spans="2:20" s="1" customFormat="1" ht="14.1" customHeight="1" x14ac:dyDescent="0.2">
      <c r="B11" s="102" t="str">
        <f t="shared" si="14"/>
        <v/>
      </c>
      <c r="C11" s="163" t="str">
        <f>IF(OR(B11="",AND(Eingabetabelle!E11="",Eingabetabelle!F11="",Eingabetabelle!G11="")),"",VLOOKUP(B11,EB_Hoechstbetraege,8))</f>
        <v/>
      </c>
      <c r="D11" s="115" t="str">
        <f t="shared" si="0"/>
        <v/>
      </c>
      <c r="E11" s="136" t="str">
        <f>IF(Eingabetabelle!E11="","",Eingabetabelle!E11*C11)</f>
        <v/>
      </c>
      <c r="F11" s="164" t="str">
        <f t="shared" si="1"/>
        <v/>
      </c>
      <c r="G11" s="136" t="str">
        <f>IF(Eingabetabelle!F11="","",Eingabetabelle!F11*C11)</f>
        <v/>
      </c>
      <c r="H11" s="115" t="str">
        <f t="shared" si="2"/>
        <v/>
      </c>
      <c r="I11" s="136" t="str">
        <f>IF(OR(M11="",AND(B11="",Eingabetabelle!G11="")),"",IF(AND(B11&gt;0,Eingabetabelle!G11=""),0,Eingabetabelle!G11*C11))</f>
        <v/>
      </c>
      <c r="J11" s="115" t="str">
        <f t="shared" si="3"/>
        <v/>
      </c>
      <c r="K11" s="142" t="str">
        <f t="shared" si="4"/>
        <v/>
      </c>
      <c r="L11" s="115" t="str">
        <f t="shared" si="5"/>
        <v/>
      </c>
      <c r="M11" s="136" t="str">
        <f t="shared" si="6"/>
        <v/>
      </c>
      <c r="N11" s="115" t="str">
        <f t="shared" si="7"/>
        <v/>
      </c>
      <c r="O11" s="136" t="str">
        <f t="shared" si="8"/>
        <v/>
      </c>
      <c r="P11" s="115" t="str">
        <f t="shared" si="9"/>
        <v/>
      </c>
      <c r="Q11" s="136" t="str">
        <f t="shared" si="10"/>
        <v/>
      </c>
      <c r="R11" s="115" t="str">
        <f t="shared" si="11"/>
        <v/>
      </c>
      <c r="S11" s="165" t="str">
        <f t="shared" si="12"/>
        <v/>
      </c>
      <c r="T11" s="165" t="str">
        <f t="shared" si="13"/>
        <v/>
      </c>
    </row>
    <row r="12" spans="2:20" s="1" customFormat="1" ht="14.1" customHeight="1" x14ac:dyDescent="0.2">
      <c r="B12" s="102" t="str">
        <f t="shared" si="14"/>
        <v/>
      </c>
      <c r="C12" s="163" t="str">
        <f>IF(OR(B12="",AND(Eingabetabelle!E12="",Eingabetabelle!F12="",Eingabetabelle!G12="")),"",VLOOKUP(B12,EB_Hoechstbetraege,8))</f>
        <v/>
      </c>
      <c r="D12" s="115" t="str">
        <f t="shared" si="0"/>
        <v/>
      </c>
      <c r="E12" s="136" t="str">
        <f>IF(Eingabetabelle!E12="","",Eingabetabelle!E12*C12)</f>
        <v/>
      </c>
      <c r="F12" s="164" t="str">
        <f t="shared" si="1"/>
        <v/>
      </c>
      <c r="G12" s="136" t="str">
        <f>IF(Eingabetabelle!F12="","",Eingabetabelle!F12*C12)</f>
        <v/>
      </c>
      <c r="H12" s="115" t="str">
        <f t="shared" si="2"/>
        <v/>
      </c>
      <c r="I12" s="136" t="str">
        <f>IF(OR(M12="",AND(B12="",Eingabetabelle!G12="")),"",IF(AND(B12&gt;0,Eingabetabelle!G12=""),0,Eingabetabelle!G12*C12))</f>
        <v/>
      </c>
      <c r="J12" s="115" t="str">
        <f t="shared" si="3"/>
        <v/>
      </c>
      <c r="K12" s="142" t="str">
        <f t="shared" si="4"/>
        <v/>
      </c>
      <c r="L12" s="115" t="str">
        <f t="shared" si="5"/>
        <v/>
      </c>
      <c r="M12" s="136" t="str">
        <f t="shared" si="6"/>
        <v/>
      </c>
      <c r="N12" s="115" t="str">
        <f t="shared" si="7"/>
        <v/>
      </c>
      <c r="O12" s="136" t="str">
        <f t="shared" si="8"/>
        <v/>
      </c>
      <c r="P12" s="115" t="str">
        <f t="shared" si="9"/>
        <v/>
      </c>
      <c r="Q12" s="136" t="str">
        <f t="shared" si="10"/>
        <v/>
      </c>
      <c r="R12" s="115" t="str">
        <f t="shared" si="11"/>
        <v/>
      </c>
      <c r="S12" s="165" t="str">
        <f t="shared" si="12"/>
        <v/>
      </c>
      <c r="T12" s="165" t="str">
        <f t="shared" si="13"/>
        <v/>
      </c>
    </row>
    <row r="13" spans="2:20" s="1" customFormat="1" ht="14.1" customHeight="1" x14ac:dyDescent="0.2">
      <c r="B13" s="102" t="str">
        <f t="shared" si="14"/>
        <v/>
      </c>
      <c r="C13" s="163" t="str">
        <f>IF(OR(B13="",AND(Eingabetabelle!E13="",Eingabetabelle!F13="",Eingabetabelle!G13="")),"",VLOOKUP(B13,EB_Hoechstbetraege,8))</f>
        <v/>
      </c>
      <c r="D13" s="115" t="str">
        <f t="shared" si="0"/>
        <v/>
      </c>
      <c r="E13" s="136" t="str">
        <f>IF(Eingabetabelle!E13="","",Eingabetabelle!E13*C13)</f>
        <v/>
      </c>
      <c r="F13" s="164" t="str">
        <f t="shared" si="1"/>
        <v/>
      </c>
      <c r="G13" s="136" t="str">
        <f>IF(Eingabetabelle!F13="","",Eingabetabelle!F13*C13)</f>
        <v/>
      </c>
      <c r="H13" s="115" t="str">
        <f t="shared" si="2"/>
        <v/>
      </c>
      <c r="I13" s="136" t="str">
        <f>IF(OR(M13="",AND(B13="",Eingabetabelle!G13="")),"",IF(AND(B13&gt;0,Eingabetabelle!G13=""),0,Eingabetabelle!G13*C13))</f>
        <v/>
      </c>
      <c r="J13" s="115" t="str">
        <f t="shared" si="3"/>
        <v/>
      </c>
      <c r="K13" s="142" t="str">
        <f t="shared" si="4"/>
        <v/>
      </c>
      <c r="L13" s="115" t="str">
        <f t="shared" si="5"/>
        <v/>
      </c>
      <c r="M13" s="136" t="str">
        <f t="shared" si="6"/>
        <v/>
      </c>
      <c r="N13" s="115" t="str">
        <f t="shared" si="7"/>
        <v/>
      </c>
      <c r="O13" s="136" t="str">
        <f t="shared" si="8"/>
        <v/>
      </c>
      <c r="P13" s="115" t="str">
        <f t="shared" si="9"/>
        <v/>
      </c>
      <c r="Q13" s="136" t="str">
        <f t="shared" si="10"/>
        <v/>
      </c>
      <c r="R13" s="115" t="str">
        <f t="shared" si="11"/>
        <v/>
      </c>
      <c r="S13" s="165" t="str">
        <f t="shared" si="12"/>
        <v/>
      </c>
      <c r="T13" s="165" t="str">
        <f t="shared" si="13"/>
        <v/>
      </c>
    </row>
    <row r="14" spans="2:20" s="1" customFormat="1" ht="14.1" customHeight="1" x14ac:dyDescent="0.2">
      <c r="B14" s="102" t="str">
        <f t="shared" si="14"/>
        <v/>
      </c>
      <c r="C14" s="163" t="str">
        <f>IF(OR(B14="",AND(Eingabetabelle!E14="",Eingabetabelle!F14="",Eingabetabelle!G14="")),"",VLOOKUP(B14,EB_Hoechstbetraege,8))</f>
        <v/>
      </c>
      <c r="D14" s="115" t="str">
        <f t="shared" si="0"/>
        <v/>
      </c>
      <c r="E14" s="136" t="str">
        <f>IF(Eingabetabelle!E14="","",Eingabetabelle!E14*C14)</f>
        <v/>
      </c>
      <c r="F14" s="164" t="str">
        <f t="shared" si="1"/>
        <v/>
      </c>
      <c r="G14" s="136" t="str">
        <f>IF(Eingabetabelle!F14="","",Eingabetabelle!F14*C14)</f>
        <v/>
      </c>
      <c r="H14" s="115" t="str">
        <f t="shared" si="2"/>
        <v/>
      </c>
      <c r="I14" s="136" t="str">
        <f>IF(OR(M14="",AND(B14="",Eingabetabelle!G14="")),"",IF(AND(B14&gt;0,Eingabetabelle!G14=""),0,Eingabetabelle!G14*C14))</f>
        <v/>
      </c>
      <c r="J14" s="115" t="str">
        <f t="shared" si="3"/>
        <v/>
      </c>
      <c r="K14" s="142" t="str">
        <f t="shared" si="4"/>
        <v/>
      </c>
      <c r="L14" s="115" t="str">
        <f t="shared" si="5"/>
        <v/>
      </c>
      <c r="M14" s="136" t="str">
        <f t="shared" si="6"/>
        <v/>
      </c>
      <c r="N14" s="115" t="str">
        <f t="shared" si="7"/>
        <v/>
      </c>
      <c r="O14" s="136" t="str">
        <f t="shared" si="8"/>
        <v/>
      </c>
      <c r="P14" s="115" t="str">
        <f t="shared" si="9"/>
        <v/>
      </c>
      <c r="Q14" s="136" t="str">
        <f t="shared" si="10"/>
        <v/>
      </c>
      <c r="R14" s="115" t="str">
        <f t="shared" si="11"/>
        <v/>
      </c>
      <c r="S14" s="165" t="str">
        <f t="shared" si="12"/>
        <v/>
      </c>
      <c r="T14" s="165" t="str">
        <f t="shared" si="13"/>
        <v/>
      </c>
    </row>
    <row r="15" spans="2:20" s="1" customFormat="1" ht="14.1" customHeight="1" x14ac:dyDescent="0.2">
      <c r="B15" s="102" t="str">
        <f t="shared" si="14"/>
        <v/>
      </c>
      <c r="C15" s="163" t="str">
        <f>IF(OR(B15="",AND(Eingabetabelle!E15="",Eingabetabelle!F15="",Eingabetabelle!G15="")),"",VLOOKUP(B15,EB_Hoechstbetraege,8))</f>
        <v/>
      </c>
      <c r="D15" s="115" t="str">
        <f t="shared" si="0"/>
        <v/>
      </c>
      <c r="E15" s="136" t="str">
        <f>IF(Eingabetabelle!E15="","",Eingabetabelle!E15*C15)</f>
        <v/>
      </c>
      <c r="F15" s="164" t="str">
        <f t="shared" si="1"/>
        <v/>
      </c>
      <c r="G15" s="136" t="str">
        <f>IF(Eingabetabelle!F15="","",Eingabetabelle!F15*C15)</f>
        <v/>
      </c>
      <c r="H15" s="115" t="str">
        <f t="shared" si="2"/>
        <v/>
      </c>
      <c r="I15" s="136" t="str">
        <f>IF(OR(M15="",AND(B15="",Eingabetabelle!G15="")),"",IF(AND(B15&gt;0,Eingabetabelle!G15=""),0,Eingabetabelle!G15*C15))</f>
        <v/>
      </c>
      <c r="J15" s="115" t="str">
        <f t="shared" si="3"/>
        <v/>
      </c>
      <c r="K15" s="142" t="str">
        <f t="shared" si="4"/>
        <v/>
      </c>
      <c r="L15" s="115" t="str">
        <f t="shared" si="5"/>
        <v/>
      </c>
      <c r="M15" s="136" t="str">
        <f t="shared" si="6"/>
        <v/>
      </c>
      <c r="N15" s="115" t="str">
        <f t="shared" si="7"/>
        <v/>
      </c>
      <c r="O15" s="136" t="str">
        <f t="shared" si="8"/>
        <v/>
      </c>
      <c r="P15" s="115" t="str">
        <f t="shared" si="9"/>
        <v/>
      </c>
      <c r="Q15" s="136" t="str">
        <f t="shared" si="10"/>
        <v/>
      </c>
      <c r="R15" s="115" t="str">
        <f t="shared" si="11"/>
        <v/>
      </c>
      <c r="S15" s="165" t="str">
        <f t="shared" si="12"/>
        <v/>
      </c>
      <c r="T15" s="165" t="str">
        <f t="shared" si="13"/>
        <v/>
      </c>
    </row>
    <row r="16" spans="2:20" s="1" customFormat="1" ht="14.1" customHeight="1" x14ac:dyDescent="0.2">
      <c r="B16" s="102" t="str">
        <f t="shared" si="14"/>
        <v/>
      </c>
      <c r="C16" s="163" t="str">
        <f>IF(OR(B16="",AND(Eingabetabelle!E16="",Eingabetabelle!F16="",Eingabetabelle!G16="")),"",VLOOKUP(B16,EB_Hoechstbetraege,8))</f>
        <v/>
      </c>
      <c r="D16" s="115" t="str">
        <f t="shared" si="0"/>
        <v/>
      </c>
      <c r="E16" s="136" t="str">
        <f>IF(Eingabetabelle!E16="","",Eingabetabelle!E16*C16)</f>
        <v/>
      </c>
      <c r="F16" s="164" t="str">
        <f t="shared" si="1"/>
        <v/>
      </c>
      <c r="G16" s="136" t="str">
        <f>IF(Eingabetabelle!F16="","",Eingabetabelle!F16*C16)</f>
        <v/>
      </c>
      <c r="H16" s="115" t="str">
        <f t="shared" si="2"/>
        <v/>
      </c>
      <c r="I16" s="136" t="str">
        <f>IF(OR(M16="",AND(B16="",Eingabetabelle!G16="")),"",IF(AND(B16&gt;0,Eingabetabelle!G16=""),0,Eingabetabelle!G16*C16))</f>
        <v/>
      </c>
      <c r="J16" s="115" t="str">
        <f t="shared" si="3"/>
        <v/>
      </c>
      <c r="K16" s="142" t="str">
        <f t="shared" si="4"/>
        <v/>
      </c>
      <c r="L16" s="115" t="str">
        <f t="shared" si="5"/>
        <v/>
      </c>
      <c r="M16" s="136" t="str">
        <f t="shared" si="6"/>
        <v/>
      </c>
      <c r="N16" s="115" t="str">
        <f t="shared" si="7"/>
        <v/>
      </c>
      <c r="O16" s="136" t="str">
        <f t="shared" si="8"/>
        <v/>
      </c>
      <c r="P16" s="115" t="str">
        <f t="shared" si="9"/>
        <v/>
      </c>
      <c r="Q16" s="136" t="str">
        <f t="shared" si="10"/>
        <v/>
      </c>
      <c r="R16" s="115" t="str">
        <f t="shared" si="11"/>
        <v/>
      </c>
      <c r="S16" s="165" t="str">
        <f t="shared" si="12"/>
        <v/>
      </c>
      <c r="T16" s="165" t="str">
        <f t="shared" si="13"/>
        <v/>
      </c>
    </row>
    <row r="17" spans="2:20" s="1" customFormat="1" ht="14.1" customHeight="1" x14ac:dyDescent="0.2">
      <c r="B17" s="102" t="str">
        <f t="shared" si="14"/>
        <v/>
      </c>
      <c r="C17" s="163" t="str">
        <f>IF(OR(B17="",AND(Eingabetabelle!E17="",Eingabetabelle!F17="",Eingabetabelle!G17="")),"",VLOOKUP(B17,EB_Hoechstbetraege,8))</f>
        <v/>
      </c>
      <c r="D17" s="115" t="str">
        <f t="shared" si="0"/>
        <v/>
      </c>
      <c r="E17" s="136" t="str">
        <f>IF(Eingabetabelle!E17="","",Eingabetabelle!E17*C17)</f>
        <v/>
      </c>
      <c r="F17" s="164" t="str">
        <f t="shared" si="1"/>
        <v/>
      </c>
      <c r="G17" s="136" t="str">
        <f>IF(Eingabetabelle!F17="","",Eingabetabelle!F17*C17)</f>
        <v/>
      </c>
      <c r="H17" s="115" t="str">
        <f t="shared" si="2"/>
        <v/>
      </c>
      <c r="I17" s="136" t="str">
        <f>IF(OR(M17="",AND(B17="",Eingabetabelle!G17="")),"",IF(AND(B17&gt;0,Eingabetabelle!G17=""),0,Eingabetabelle!G17*C17))</f>
        <v/>
      </c>
      <c r="J17" s="115" t="str">
        <f t="shared" si="3"/>
        <v/>
      </c>
      <c r="K17" s="142" t="str">
        <f t="shared" si="4"/>
        <v/>
      </c>
      <c r="L17" s="115" t="str">
        <f t="shared" si="5"/>
        <v/>
      </c>
      <c r="M17" s="136" t="str">
        <f t="shared" si="6"/>
        <v/>
      </c>
      <c r="N17" s="115" t="str">
        <f t="shared" si="7"/>
        <v/>
      </c>
      <c r="O17" s="136" t="str">
        <f t="shared" si="8"/>
        <v/>
      </c>
      <c r="P17" s="115" t="str">
        <f t="shared" si="9"/>
        <v/>
      </c>
      <c r="Q17" s="136" t="str">
        <f t="shared" si="10"/>
        <v/>
      </c>
      <c r="R17" s="115" t="str">
        <f t="shared" si="11"/>
        <v/>
      </c>
      <c r="S17" s="165" t="str">
        <f t="shared" si="12"/>
        <v/>
      </c>
      <c r="T17" s="165" t="str">
        <f t="shared" si="13"/>
        <v/>
      </c>
    </row>
    <row r="18" spans="2:20" s="1" customFormat="1" ht="14.1" customHeight="1" x14ac:dyDescent="0.2">
      <c r="B18" s="102" t="str">
        <f t="shared" si="14"/>
        <v/>
      </c>
      <c r="C18" s="163" t="str">
        <f>IF(OR(B18="",AND(Eingabetabelle!E18="",Eingabetabelle!F18="",Eingabetabelle!G18="")),"",VLOOKUP(B18,EB_Hoechstbetraege,8))</f>
        <v/>
      </c>
      <c r="D18" s="115" t="str">
        <f t="shared" si="0"/>
        <v/>
      </c>
      <c r="E18" s="136" t="str">
        <f>IF(Eingabetabelle!E18="","",Eingabetabelle!E18*C18)</f>
        <v/>
      </c>
      <c r="F18" s="164" t="str">
        <f t="shared" si="1"/>
        <v/>
      </c>
      <c r="G18" s="136" t="str">
        <f>IF(Eingabetabelle!F18="","",Eingabetabelle!F18*C18)</f>
        <v/>
      </c>
      <c r="H18" s="115" t="str">
        <f t="shared" si="2"/>
        <v/>
      </c>
      <c r="I18" s="136" t="str">
        <f>IF(OR(M18="",AND(B18="",Eingabetabelle!G18="")),"",IF(AND(B18&gt;0,Eingabetabelle!G18=""),0,Eingabetabelle!G18*C18))</f>
        <v/>
      </c>
      <c r="J18" s="115" t="str">
        <f t="shared" si="3"/>
        <v/>
      </c>
      <c r="K18" s="142" t="str">
        <f t="shared" si="4"/>
        <v/>
      </c>
      <c r="L18" s="115" t="str">
        <f t="shared" si="5"/>
        <v/>
      </c>
      <c r="M18" s="136" t="str">
        <f t="shared" si="6"/>
        <v/>
      </c>
      <c r="N18" s="115" t="str">
        <f t="shared" si="7"/>
        <v/>
      </c>
      <c r="O18" s="136" t="str">
        <f t="shared" si="8"/>
        <v/>
      </c>
      <c r="P18" s="115" t="str">
        <f t="shared" si="9"/>
        <v/>
      </c>
      <c r="Q18" s="136" t="str">
        <f t="shared" si="10"/>
        <v/>
      </c>
      <c r="R18" s="115" t="str">
        <f t="shared" si="11"/>
        <v/>
      </c>
      <c r="S18" s="165" t="str">
        <f t="shared" si="12"/>
        <v/>
      </c>
      <c r="T18" s="165" t="str">
        <f t="shared" si="13"/>
        <v/>
      </c>
    </row>
    <row r="19" spans="2:20" s="1" customFormat="1" ht="14.1" customHeight="1" x14ac:dyDescent="0.2">
      <c r="B19" s="102" t="str">
        <f t="shared" si="14"/>
        <v/>
      </c>
      <c r="C19" s="163" t="str">
        <f>IF(OR(B19="",AND(Eingabetabelle!E19="",Eingabetabelle!F19="",Eingabetabelle!G19="")),"",VLOOKUP(B19,EB_Hoechstbetraege,8))</f>
        <v/>
      </c>
      <c r="D19" s="115" t="str">
        <f t="shared" si="0"/>
        <v/>
      </c>
      <c r="E19" s="136" t="str">
        <f>IF(Eingabetabelle!E19="","",Eingabetabelle!E19*C19)</f>
        <v/>
      </c>
      <c r="F19" s="164" t="str">
        <f t="shared" si="1"/>
        <v/>
      </c>
      <c r="G19" s="136" t="str">
        <f>IF(Eingabetabelle!F19="","",Eingabetabelle!F19*C19)</f>
        <v/>
      </c>
      <c r="H19" s="115" t="str">
        <f t="shared" si="2"/>
        <v/>
      </c>
      <c r="I19" s="136" t="str">
        <f>IF(OR(M19="",AND(B19="",Eingabetabelle!G19="")),"",IF(AND(B19&gt;0,Eingabetabelle!G19=""),0,Eingabetabelle!G19*C19))</f>
        <v/>
      </c>
      <c r="J19" s="115" t="str">
        <f t="shared" si="3"/>
        <v/>
      </c>
      <c r="K19" s="142" t="str">
        <f t="shared" si="4"/>
        <v/>
      </c>
      <c r="L19" s="115" t="str">
        <f t="shared" si="5"/>
        <v/>
      </c>
      <c r="M19" s="136" t="str">
        <f t="shared" si="6"/>
        <v/>
      </c>
      <c r="N19" s="115" t="str">
        <f t="shared" si="7"/>
        <v/>
      </c>
      <c r="O19" s="136" t="str">
        <f t="shared" si="8"/>
        <v/>
      </c>
      <c r="P19" s="115" t="str">
        <f t="shared" si="9"/>
        <v/>
      </c>
      <c r="Q19" s="136" t="str">
        <f t="shared" si="10"/>
        <v/>
      </c>
      <c r="R19" s="115" t="str">
        <f t="shared" si="11"/>
        <v/>
      </c>
      <c r="S19" s="165" t="str">
        <f t="shared" si="12"/>
        <v/>
      </c>
      <c r="T19" s="165" t="str">
        <f t="shared" si="13"/>
        <v/>
      </c>
    </row>
    <row r="20" spans="2:20" s="1" customFormat="1" ht="14.1" customHeight="1" x14ac:dyDescent="0.2">
      <c r="B20" s="102" t="str">
        <f t="shared" si="14"/>
        <v/>
      </c>
      <c r="C20" s="163" t="str">
        <f>IF(OR(B20="",AND(Eingabetabelle!E20="",Eingabetabelle!F20="",Eingabetabelle!G20="")),"",VLOOKUP(B20,EB_Hoechstbetraege,8))</f>
        <v/>
      </c>
      <c r="D20" s="115" t="str">
        <f t="shared" si="0"/>
        <v/>
      </c>
      <c r="E20" s="136" t="str">
        <f>IF(Eingabetabelle!E20="","",Eingabetabelle!E20*C20)</f>
        <v/>
      </c>
      <c r="F20" s="164" t="str">
        <f t="shared" si="1"/>
        <v/>
      </c>
      <c r="G20" s="136" t="str">
        <f>IF(Eingabetabelle!F20="","",Eingabetabelle!F20*C20)</f>
        <v/>
      </c>
      <c r="H20" s="115" t="str">
        <f t="shared" si="2"/>
        <v/>
      </c>
      <c r="I20" s="136" t="str">
        <f>IF(OR(M20="",AND(B20="",Eingabetabelle!G20="")),"",IF(AND(B20&gt;0,Eingabetabelle!G20=""),0,Eingabetabelle!G20*C20))</f>
        <v/>
      </c>
      <c r="J20" s="115" t="str">
        <f t="shared" si="3"/>
        <v/>
      </c>
      <c r="K20" s="142" t="str">
        <f t="shared" si="4"/>
        <v/>
      </c>
      <c r="L20" s="115" t="str">
        <f t="shared" si="5"/>
        <v/>
      </c>
      <c r="M20" s="136" t="str">
        <f t="shared" si="6"/>
        <v/>
      </c>
      <c r="N20" s="115" t="str">
        <f t="shared" si="7"/>
        <v/>
      </c>
      <c r="O20" s="136" t="str">
        <f t="shared" si="8"/>
        <v/>
      </c>
      <c r="P20" s="115" t="str">
        <f t="shared" si="9"/>
        <v/>
      </c>
      <c r="Q20" s="136" t="str">
        <f t="shared" si="10"/>
        <v/>
      </c>
      <c r="R20" s="115" t="str">
        <f t="shared" si="11"/>
        <v/>
      </c>
      <c r="S20" s="165" t="str">
        <f t="shared" si="12"/>
        <v/>
      </c>
      <c r="T20" s="165" t="str">
        <f t="shared" si="13"/>
        <v/>
      </c>
    </row>
    <row r="21" spans="2:20" s="1" customFormat="1" ht="14.1" customHeight="1" x14ac:dyDescent="0.2">
      <c r="B21" s="102" t="str">
        <f t="shared" si="14"/>
        <v/>
      </c>
      <c r="C21" s="163" t="str">
        <f>IF(OR(B21="",AND(Eingabetabelle!E21="",Eingabetabelle!F21="",Eingabetabelle!G21="")),"",VLOOKUP(B21,EB_Hoechstbetraege,8))</f>
        <v/>
      </c>
      <c r="D21" s="115" t="str">
        <f t="shared" si="0"/>
        <v/>
      </c>
      <c r="E21" s="136" t="str">
        <f>IF(Eingabetabelle!E21="","",Eingabetabelle!E21*C21)</f>
        <v/>
      </c>
      <c r="F21" s="164" t="str">
        <f t="shared" si="1"/>
        <v/>
      </c>
      <c r="G21" s="136" t="str">
        <f>IF(Eingabetabelle!F21="","",Eingabetabelle!F21*C21)</f>
        <v/>
      </c>
      <c r="H21" s="115" t="str">
        <f t="shared" si="2"/>
        <v/>
      </c>
      <c r="I21" s="136" t="str">
        <f>IF(OR(M21="",AND(B21="",Eingabetabelle!G21="")),"",IF(AND(B21&gt;0,Eingabetabelle!G21=""),0,Eingabetabelle!G21*C21))</f>
        <v/>
      </c>
      <c r="J21" s="115" t="str">
        <f t="shared" si="3"/>
        <v/>
      </c>
      <c r="K21" s="142" t="str">
        <f t="shared" si="4"/>
        <v/>
      </c>
      <c r="L21" s="115" t="str">
        <f t="shared" si="5"/>
        <v/>
      </c>
      <c r="M21" s="136" t="str">
        <f t="shared" si="6"/>
        <v/>
      </c>
      <c r="N21" s="115" t="str">
        <f t="shared" si="7"/>
        <v/>
      </c>
      <c r="O21" s="136" t="str">
        <f t="shared" si="8"/>
        <v/>
      </c>
      <c r="P21" s="115" t="str">
        <f t="shared" si="9"/>
        <v/>
      </c>
      <c r="Q21" s="136" t="str">
        <f t="shared" si="10"/>
        <v/>
      </c>
      <c r="R21" s="115" t="str">
        <f t="shared" si="11"/>
        <v/>
      </c>
      <c r="S21" s="165" t="str">
        <f t="shared" si="12"/>
        <v/>
      </c>
      <c r="T21" s="165" t="str">
        <f t="shared" si="13"/>
        <v/>
      </c>
    </row>
    <row r="22" spans="2:20" s="1" customFormat="1" ht="14.1" customHeight="1" x14ac:dyDescent="0.2">
      <c r="B22" s="102" t="str">
        <f t="shared" si="14"/>
        <v/>
      </c>
      <c r="C22" s="163" t="str">
        <f>IF(OR(B22="",AND(Eingabetabelle!E22="",Eingabetabelle!F22="",Eingabetabelle!G22="")),"",VLOOKUP(B22,EB_Hoechstbetraege,8))</f>
        <v/>
      </c>
      <c r="D22" s="115" t="str">
        <f t="shared" si="0"/>
        <v/>
      </c>
      <c r="E22" s="136" t="str">
        <f>IF(Eingabetabelle!E22="","",Eingabetabelle!E22*C22)</f>
        <v/>
      </c>
      <c r="F22" s="164" t="str">
        <f t="shared" si="1"/>
        <v/>
      </c>
      <c r="G22" s="136" t="str">
        <f>IF(Eingabetabelle!F22="","",Eingabetabelle!F22*C22)</f>
        <v/>
      </c>
      <c r="H22" s="115" t="str">
        <f t="shared" si="2"/>
        <v/>
      </c>
      <c r="I22" s="136" t="str">
        <f>IF(OR(M22="",AND(B22="",Eingabetabelle!G22="")),"",IF(AND(B22&gt;0,Eingabetabelle!G22=""),0,Eingabetabelle!G22*C22))</f>
        <v/>
      </c>
      <c r="J22" s="115" t="str">
        <f t="shared" si="3"/>
        <v/>
      </c>
      <c r="K22" s="142" t="str">
        <f t="shared" si="4"/>
        <v/>
      </c>
      <c r="L22" s="115" t="str">
        <f t="shared" si="5"/>
        <v/>
      </c>
      <c r="M22" s="136" t="str">
        <f t="shared" si="6"/>
        <v/>
      </c>
      <c r="N22" s="115" t="str">
        <f t="shared" si="7"/>
        <v/>
      </c>
      <c r="O22" s="136" t="str">
        <f t="shared" si="8"/>
        <v/>
      </c>
      <c r="P22" s="115" t="str">
        <f t="shared" si="9"/>
        <v/>
      </c>
      <c r="Q22" s="136" t="str">
        <f t="shared" si="10"/>
        <v/>
      </c>
      <c r="R22" s="115" t="str">
        <f t="shared" si="11"/>
        <v/>
      </c>
      <c r="S22" s="165" t="str">
        <f t="shared" si="12"/>
        <v/>
      </c>
      <c r="T22" s="165" t="str">
        <f t="shared" si="13"/>
        <v/>
      </c>
    </row>
    <row r="23" spans="2:20" s="1" customFormat="1" ht="14.1" customHeight="1" x14ac:dyDescent="0.2">
      <c r="B23" s="102" t="str">
        <f t="shared" si="14"/>
        <v/>
      </c>
      <c r="C23" s="163" t="str">
        <f>IF(OR(B23="",AND(Eingabetabelle!E23="",Eingabetabelle!F23="",Eingabetabelle!G23="")),"",VLOOKUP(B23,EB_Hoechstbetraege,8))</f>
        <v/>
      </c>
      <c r="D23" s="115" t="str">
        <f t="shared" si="0"/>
        <v/>
      </c>
      <c r="E23" s="136" t="str">
        <f>IF(Eingabetabelle!E23="","",Eingabetabelle!E23*C23)</f>
        <v/>
      </c>
      <c r="F23" s="164" t="str">
        <f t="shared" si="1"/>
        <v/>
      </c>
      <c r="G23" s="136" t="str">
        <f>IF(Eingabetabelle!F23="","",Eingabetabelle!F23*C23)</f>
        <v/>
      </c>
      <c r="H23" s="115" t="str">
        <f t="shared" si="2"/>
        <v/>
      </c>
      <c r="I23" s="136" t="str">
        <f>IF(OR(M23="",AND(B23="",Eingabetabelle!G23="")),"",IF(AND(B23&gt;0,Eingabetabelle!G23=""),0,Eingabetabelle!G23*C23))</f>
        <v/>
      </c>
      <c r="J23" s="115" t="str">
        <f t="shared" si="3"/>
        <v/>
      </c>
      <c r="K23" s="142" t="str">
        <f t="shared" si="4"/>
        <v/>
      </c>
      <c r="L23" s="115" t="str">
        <f t="shared" si="5"/>
        <v/>
      </c>
      <c r="M23" s="136" t="str">
        <f t="shared" si="6"/>
        <v/>
      </c>
      <c r="N23" s="115" t="str">
        <f t="shared" si="7"/>
        <v/>
      </c>
      <c r="O23" s="136" t="str">
        <f t="shared" si="8"/>
        <v/>
      </c>
      <c r="P23" s="115" t="str">
        <f t="shared" si="9"/>
        <v/>
      </c>
      <c r="Q23" s="136" t="str">
        <f t="shared" si="10"/>
        <v/>
      </c>
      <c r="R23" s="115" t="str">
        <f t="shared" si="11"/>
        <v/>
      </c>
      <c r="S23" s="165" t="str">
        <f t="shared" si="12"/>
        <v/>
      </c>
      <c r="T23" s="165" t="str">
        <f t="shared" si="13"/>
        <v/>
      </c>
    </row>
    <row r="24" spans="2:20" s="1" customFormat="1" ht="14.1" customHeight="1" x14ac:dyDescent="0.2">
      <c r="B24" s="102" t="str">
        <f t="shared" si="14"/>
        <v/>
      </c>
      <c r="C24" s="163" t="str">
        <f>IF(OR(B24="",AND(Eingabetabelle!E24="",Eingabetabelle!F24="",Eingabetabelle!G24="")),"",VLOOKUP(B24,EB_Hoechstbetraege,8))</f>
        <v/>
      </c>
      <c r="D24" s="115" t="str">
        <f t="shared" si="0"/>
        <v/>
      </c>
      <c r="E24" s="136" t="str">
        <f>IF(Eingabetabelle!E24="","",Eingabetabelle!E24*C24)</f>
        <v/>
      </c>
      <c r="F24" s="164" t="str">
        <f t="shared" si="1"/>
        <v/>
      </c>
      <c r="G24" s="136" t="str">
        <f>IF(Eingabetabelle!F24="","",Eingabetabelle!F24*C24)</f>
        <v/>
      </c>
      <c r="H24" s="115" t="str">
        <f t="shared" si="2"/>
        <v/>
      </c>
      <c r="I24" s="136" t="str">
        <f>IF(OR(M24="",AND(B24="",Eingabetabelle!G24="")),"",IF(AND(B24&gt;0,Eingabetabelle!G24=""),0,Eingabetabelle!G24*C24))</f>
        <v/>
      </c>
      <c r="J24" s="115" t="str">
        <f t="shared" si="3"/>
        <v/>
      </c>
      <c r="K24" s="142" t="str">
        <f t="shared" si="4"/>
        <v/>
      </c>
      <c r="L24" s="115" t="str">
        <f t="shared" si="5"/>
        <v/>
      </c>
      <c r="M24" s="136" t="str">
        <f t="shared" si="6"/>
        <v/>
      </c>
      <c r="N24" s="115" t="str">
        <f t="shared" si="7"/>
        <v/>
      </c>
      <c r="O24" s="136" t="str">
        <f t="shared" si="8"/>
        <v/>
      </c>
      <c r="P24" s="115" t="str">
        <f t="shared" si="9"/>
        <v/>
      </c>
      <c r="Q24" s="136" t="str">
        <f t="shared" si="10"/>
        <v/>
      </c>
      <c r="R24" s="115" t="str">
        <f t="shared" si="11"/>
        <v/>
      </c>
      <c r="S24" s="165" t="str">
        <f t="shared" si="12"/>
        <v/>
      </c>
      <c r="T24" s="165" t="str">
        <f t="shared" si="13"/>
        <v/>
      </c>
    </row>
    <row r="25" spans="2:20" s="1" customFormat="1" ht="14.1" customHeight="1" x14ac:dyDescent="0.2">
      <c r="B25" s="102" t="str">
        <f t="shared" si="14"/>
        <v/>
      </c>
      <c r="C25" s="163" t="str">
        <f>IF(OR(B25="",AND(Eingabetabelle!E25="",Eingabetabelle!F25="",Eingabetabelle!G25="")),"",VLOOKUP(B25,EB_Hoechstbetraege,8))</f>
        <v/>
      </c>
      <c r="D25" s="115" t="str">
        <f t="shared" si="0"/>
        <v/>
      </c>
      <c r="E25" s="136" t="str">
        <f>IF(Eingabetabelle!E25="","",Eingabetabelle!E25*C25)</f>
        <v/>
      </c>
      <c r="F25" s="164" t="str">
        <f t="shared" si="1"/>
        <v/>
      </c>
      <c r="G25" s="136" t="str">
        <f>IF(Eingabetabelle!F25="","",Eingabetabelle!F25*C25)</f>
        <v/>
      </c>
      <c r="H25" s="115" t="str">
        <f t="shared" si="2"/>
        <v/>
      </c>
      <c r="I25" s="136" t="str">
        <f>IF(OR(M25="",AND(B25="",Eingabetabelle!G25="")),"",IF(AND(B25&gt;0,Eingabetabelle!G25=""),0,Eingabetabelle!G25*C25))</f>
        <v/>
      </c>
      <c r="J25" s="115" t="str">
        <f t="shared" si="3"/>
        <v/>
      </c>
      <c r="K25" s="142" t="str">
        <f t="shared" si="4"/>
        <v/>
      </c>
      <c r="L25" s="115" t="str">
        <f t="shared" si="5"/>
        <v/>
      </c>
      <c r="M25" s="136" t="str">
        <f t="shared" si="6"/>
        <v/>
      </c>
      <c r="N25" s="115" t="str">
        <f t="shared" si="7"/>
        <v/>
      </c>
      <c r="O25" s="136" t="str">
        <f t="shared" si="8"/>
        <v/>
      </c>
      <c r="P25" s="115" t="str">
        <f t="shared" si="9"/>
        <v/>
      </c>
      <c r="Q25" s="136" t="str">
        <f t="shared" si="10"/>
        <v/>
      </c>
      <c r="R25" s="115" t="str">
        <f t="shared" si="11"/>
        <v/>
      </c>
      <c r="S25" s="165" t="str">
        <f t="shared" si="12"/>
        <v/>
      </c>
      <c r="T25" s="165" t="str">
        <f t="shared" si="13"/>
        <v/>
      </c>
    </row>
    <row r="26" spans="2:20" s="1" customFormat="1" ht="14.1" customHeight="1" x14ac:dyDescent="0.2">
      <c r="B26" s="102" t="str">
        <f t="shared" si="14"/>
        <v/>
      </c>
      <c r="C26" s="163" t="str">
        <f>IF(OR(B26="",AND(Eingabetabelle!E26="",Eingabetabelle!F26="",Eingabetabelle!G26="")),"",VLOOKUP(B26,EB_Hoechstbetraege,8))</f>
        <v/>
      </c>
      <c r="D26" s="115" t="str">
        <f t="shared" si="0"/>
        <v/>
      </c>
      <c r="E26" s="136" t="str">
        <f>IF(Eingabetabelle!E26="","",Eingabetabelle!E26*C26)</f>
        <v/>
      </c>
      <c r="F26" s="164" t="str">
        <f t="shared" si="1"/>
        <v/>
      </c>
      <c r="G26" s="136" t="str">
        <f>IF(Eingabetabelle!F26="","",Eingabetabelle!F26*C26)</f>
        <v/>
      </c>
      <c r="H26" s="115" t="str">
        <f t="shared" si="2"/>
        <v/>
      </c>
      <c r="I26" s="136" t="str">
        <f>IF(OR(M26="",AND(B26="",Eingabetabelle!G26="")),"",IF(AND(B26&gt;0,Eingabetabelle!G26=""),0,Eingabetabelle!G26*C26))</f>
        <v/>
      </c>
      <c r="J26" s="115" t="str">
        <f t="shared" si="3"/>
        <v/>
      </c>
      <c r="K26" s="142" t="str">
        <f t="shared" si="4"/>
        <v/>
      </c>
      <c r="L26" s="115" t="str">
        <f t="shared" si="5"/>
        <v/>
      </c>
      <c r="M26" s="136" t="str">
        <f t="shared" si="6"/>
        <v/>
      </c>
      <c r="N26" s="115" t="str">
        <f t="shared" si="7"/>
        <v/>
      </c>
      <c r="O26" s="136" t="str">
        <f t="shared" si="8"/>
        <v/>
      </c>
      <c r="P26" s="115" t="str">
        <f t="shared" si="9"/>
        <v/>
      </c>
      <c r="Q26" s="136" t="str">
        <f t="shared" si="10"/>
        <v/>
      </c>
      <c r="R26" s="115" t="str">
        <f t="shared" si="11"/>
        <v/>
      </c>
      <c r="S26" s="165" t="str">
        <f t="shared" si="12"/>
        <v/>
      </c>
      <c r="T26" s="165" t="str">
        <f t="shared" si="13"/>
        <v/>
      </c>
    </row>
    <row r="27" spans="2:20" s="1" customFormat="1" ht="14.1" customHeight="1" x14ac:dyDescent="0.2">
      <c r="B27" s="102" t="str">
        <f t="shared" si="14"/>
        <v/>
      </c>
      <c r="C27" s="163" t="str">
        <f>IF(OR(B27="",AND(Eingabetabelle!E27="",Eingabetabelle!F27="",Eingabetabelle!G27="")),"",VLOOKUP(B27,EB_Hoechstbetraege,8))</f>
        <v/>
      </c>
      <c r="D27" s="115" t="str">
        <f t="shared" si="0"/>
        <v/>
      </c>
      <c r="E27" s="136" t="str">
        <f>IF(Eingabetabelle!E27="","",Eingabetabelle!E27*C27)</f>
        <v/>
      </c>
      <c r="F27" s="164" t="str">
        <f t="shared" si="1"/>
        <v/>
      </c>
      <c r="G27" s="136" t="str">
        <f>IF(Eingabetabelle!F27="","",Eingabetabelle!F27*C27)</f>
        <v/>
      </c>
      <c r="H27" s="115" t="str">
        <f t="shared" si="2"/>
        <v/>
      </c>
      <c r="I27" s="136" t="str">
        <f>IF(OR(M27="",AND(B27="",Eingabetabelle!G27="")),"",IF(AND(B27&gt;0,Eingabetabelle!G27=""),0,Eingabetabelle!G27*C27))</f>
        <v/>
      </c>
      <c r="J27" s="115" t="str">
        <f t="shared" si="3"/>
        <v/>
      </c>
      <c r="K27" s="142" t="str">
        <f t="shared" si="4"/>
        <v/>
      </c>
      <c r="L27" s="115" t="str">
        <f t="shared" si="5"/>
        <v/>
      </c>
      <c r="M27" s="136" t="str">
        <f t="shared" si="6"/>
        <v/>
      </c>
      <c r="N27" s="115" t="str">
        <f t="shared" si="7"/>
        <v/>
      </c>
      <c r="O27" s="136" t="str">
        <f t="shared" si="8"/>
        <v/>
      </c>
      <c r="P27" s="115" t="str">
        <f t="shared" si="9"/>
        <v/>
      </c>
      <c r="Q27" s="136" t="str">
        <f t="shared" si="10"/>
        <v/>
      </c>
      <c r="R27" s="115" t="str">
        <f t="shared" si="11"/>
        <v/>
      </c>
      <c r="S27" s="165" t="str">
        <f t="shared" si="12"/>
        <v/>
      </c>
      <c r="T27" s="165" t="str">
        <f t="shared" si="13"/>
        <v/>
      </c>
    </row>
    <row r="28" spans="2:20" s="1" customFormat="1" ht="14.1" customHeight="1" x14ac:dyDescent="0.2">
      <c r="B28" s="102" t="str">
        <f t="shared" si="14"/>
        <v/>
      </c>
      <c r="C28" s="163" t="str">
        <f>IF(OR(B28="",AND(Eingabetabelle!E28="",Eingabetabelle!F28="",Eingabetabelle!G28="")),"",VLOOKUP(B28,EB_Hoechstbetraege,8))</f>
        <v/>
      </c>
      <c r="D28" s="115" t="str">
        <f t="shared" si="0"/>
        <v/>
      </c>
      <c r="E28" s="136" t="str">
        <f>IF(Eingabetabelle!E28="","",Eingabetabelle!E28*C28)</f>
        <v/>
      </c>
      <c r="F28" s="164" t="str">
        <f t="shared" si="1"/>
        <v/>
      </c>
      <c r="G28" s="136" t="str">
        <f>IF(Eingabetabelle!F28="","",Eingabetabelle!F28*C28)</f>
        <v/>
      </c>
      <c r="H28" s="115" t="str">
        <f t="shared" si="2"/>
        <v/>
      </c>
      <c r="I28" s="136" t="str">
        <f>IF(OR(M28="",AND(B28="",Eingabetabelle!G28="")),"",IF(AND(B28&gt;0,Eingabetabelle!G28=""),0,Eingabetabelle!G28*C28))</f>
        <v/>
      </c>
      <c r="J28" s="115" t="str">
        <f t="shared" si="3"/>
        <v/>
      </c>
      <c r="K28" s="142" t="str">
        <f t="shared" si="4"/>
        <v/>
      </c>
      <c r="L28" s="115" t="str">
        <f t="shared" si="5"/>
        <v/>
      </c>
      <c r="M28" s="136" t="str">
        <f t="shared" si="6"/>
        <v/>
      </c>
      <c r="N28" s="115" t="str">
        <f t="shared" si="7"/>
        <v/>
      </c>
      <c r="O28" s="136" t="str">
        <f t="shared" si="8"/>
        <v/>
      </c>
      <c r="P28" s="115" t="str">
        <f t="shared" si="9"/>
        <v/>
      </c>
      <c r="Q28" s="136" t="str">
        <f t="shared" si="10"/>
        <v/>
      </c>
      <c r="R28" s="115" t="str">
        <f t="shared" si="11"/>
        <v/>
      </c>
      <c r="S28" s="165" t="str">
        <f t="shared" si="12"/>
        <v/>
      </c>
      <c r="T28" s="165" t="str">
        <f t="shared" si="13"/>
        <v/>
      </c>
    </row>
    <row r="29" spans="2:20" s="1" customFormat="1" ht="14.1" customHeight="1" x14ac:dyDescent="0.2">
      <c r="B29" s="102" t="str">
        <f t="shared" si="14"/>
        <v/>
      </c>
      <c r="C29" s="163" t="str">
        <f>IF(OR(B29="",AND(Eingabetabelle!E29="",Eingabetabelle!F29="",Eingabetabelle!G29="")),"",VLOOKUP(B29,EB_Hoechstbetraege,8))</f>
        <v/>
      </c>
      <c r="D29" s="115" t="str">
        <f t="shared" si="0"/>
        <v/>
      </c>
      <c r="E29" s="136" t="str">
        <f>IF(Eingabetabelle!E29="","",Eingabetabelle!E29*C29)</f>
        <v/>
      </c>
      <c r="F29" s="164" t="str">
        <f t="shared" si="1"/>
        <v/>
      </c>
      <c r="G29" s="136" t="str">
        <f>IF(Eingabetabelle!F29="","",Eingabetabelle!F29*C29)</f>
        <v/>
      </c>
      <c r="H29" s="115" t="str">
        <f t="shared" si="2"/>
        <v/>
      </c>
      <c r="I29" s="136" t="str">
        <f>IF(OR(M29="",AND(B29="",Eingabetabelle!G29="")),"",IF(AND(B29&gt;0,Eingabetabelle!G29=""),0,Eingabetabelle!G29*C29))</f>
        <v/>
      </c>
      <c r="J29" s="115" t="str">
        <f t="shared" si="3"/>
        <v/>
      </c>
      <c r="K29" s="142" t="str">
        <f t="shared" si="4"/>
        <v/>
      </c>
      <c r="L29" s="115" t="str">
        <f t="shared" si="5"/>
        <v/>
      </c>
      <c r="M29" s="136" t="str">
        <f t="shared" si="6"/>
        <v/>
      </c>
      <c r="N29" s="115" t="str">
        <f t="shared" si="7"/>
        <v/>
      </c>
      <c r="O29" s="136" t="str">
        <f t="shared" si="8"/>
        <v/>
      </c>
      <c r="P29" s="115" t="str">
        <f t="shared" si="9"/>
        <v/>
      </c>
      <c r="Q29" s="136" t="str">
        <f t="shared" si="10"/>
        <v/>
      </c>
      <c r="R29" s="115" t="str">
        <f t="shared" si="11"/>
        <v/>
      </c>
      <c r="S29" s="165" t="str">
        <f t="shared" si="12"/>
        <v/>
      </c>
      <c r="T29" s="165" t="str">
        <f t="shared" si="13"/>
        <v/>
      </c>
    </row>
    <row r="30" spans="2:20" s="1" customFormat="1" ht="14.1" customHeight="1" x14ac:dyDescent="0.2">
      <c r="B30" s="102" t="str">
        <f t="shared" si="14"/>
        <v/>
      </c>
      <c r="C30" s="163" t="str">
        <f>IF(OR(B30="",AND(Eingabetabelle!E30="",Eingabetabelle!F30="",Eingabetabelle!G30="")),"",VLOOKUP(B30,EB_Hoechstbetraege,8))</f>
        <v/>
      </c>
      <c r="D30" s="115" t="str">
        <f t="shared" si="0"/>
        <v/>
      </c>
      <c r="E30" s="136" t="str">
        <f>IF(Eingabetabelle!E30="","",Eingabetabelle!E30*C30)</f>
        <v/>
      </c>
      <c r="F30" s="164" t="str">
        <f t="shared" si="1"/>
        <v/>
      </c>
      <c r="G30" s="136" t="str">
        <f>IF(Eingabetabelle!F30="","",Eingabetabelle!F30*C30)</f>
        <v/>
      </c>
      <c r="H30" s="115" t="str">
        <f t="shared" si="2"/>
        <v/>
      </c>
      <c r="I30" s="136" t="str">
        <f>IF(OR(M30="",AND(B30="",Eingabetabelle!G30="")),"",IF(AND(B30&gt;0,Eingabetabelle!G30=""),0,Eingabetabelle!G30*C30))</f>
        <v/>
      </c>
      <c r="J30" s="115" t="str">
        <f t="shared" si="3"/>
        <v/>
      </c>
      <c r="K30" s="142" t="str">
        <f t="shared" si="4"/>
        <v/>
      </c>
      <c r="L30" s="115" t="str">
        <f t="shared" si="5"/>
        <v/>
      </c>
      <c r="M30" s="136" t="str">
        <f t="shared" si="6"/>
        <v/>
      </c>
      <c r="N30" s="115" t="str">
        <f t="shared" si="7"/>
        <v/>
      </c>
      <c r="O30" s="136" t="str">
        <f t="shared" si="8"/>
        <v/>
      </c>
      <c r="P30" s="115" t="str">
        <f t="shared" si="9"/>
        <v/>
      </c>
      <c r="Q30" s="136" t="str">
        <f t="shared" si="10"/>
        <v/>
      </c>
      <c r="R30" s="115" t="str">
        <f t="shared" si="11"/>
        <v/>
      </c>
      <c r="S30" s="165" t="str">
        <f t="shared" si="12"/>
        <v/>
      </c>
      <c r="T30" s="165" t="str">
        <f t="shared" si="13"/>
        <v/>
      </c>
    </row>
    <row r="31" spans="2:20" s="1" customFormat="1" ht="14.1" customHeight="1" x14ac:dyDescent="0.2">
      <c r="B31" s="102" t="str">
        <f t="shared" si="14"/>
        <v/>
      </c>
      <c r="C31" s="163" t="str">
        <f>IF(OR(B31="",AND(Eingabetabelle!E31="",Eingabetabelle!F31="",Eingabetabelle!G31="")),"",VLOOKUP(B31,EB_Hoechstbetraege,8))</f>
        <v/>
      </c>
      <c r="D31" s="115" t="str">
        <f t="shared" si="0"/>
        <v/>
      </c>
      <c r="E31" s="136" t="str">
        <f>IF(Eingabetabelle!E31="","",Eingabetabelle!E31*C31)</f>
        <v/>
      </c>
      <c r="F31" s="164" t="str">
        <f t="shared" si="1"/>
        <v/>
      </c>
      <c r="G31" s="136" t="str">
        <f>IF(Eingabetabelle!F31="","",Eingabetabelle!F31*C31)</f>
        <v/>
      </c>
      <c r="H31" s="115" t="str">
        <f t="shared" si="2"/>
        <v/>
      </c>
      <c r="I31" s="136" t="str">
        <f>IF(OR(M31="",AND(B31="",Eingabetabelle!G31="")),"",IF(AND(B31&gt;0,Eingabetabelle!G31=""),0,Eingabetabelle!G31*C31))</f>
        <v/>
      </c>
      <c r="J31" s="115" t="str">
        <f t="shared" si="3"/>
        <v/>
      </c>
      <c r="K31" s="142" t="str">
        <f t="shared" si="4"/>
        <v/>
      </c>
      <c r="L31" s="115" t="str">
        <f t="shared" si="5"/>
        <v/>
      </c>
      <c r="M31" s="136" t="str">
        <f t="shared" si="6"/>
        <v/>
      </c>
      <c r="N31" s="115" t="str">
        <f t="shared" si="7"/>
        <v/>
      </c>
      <c r="O31" s="136" t="str">
        <f t="shared" si="8"/>
        <v/>
      </c>
      <c r="P31" s="115" t="str">
        <f t="shared" si="9"/>
        <v/>
      </c>
      <c r="Q31" s="136" t="str">
        <f t="shared" si="10"/>
        <v/>
      </c>
      <c r="R31" s="115" t="str">
        <f t="shared" si="11"/>
        <v/>
      </c>
      <c r="S31" s="165" t="str">
        <f t="shared" si="12"/>
        <v/>
      </c>
      <c r="T31" s="165" t="str">
        <f t="shared" si="13"/>
        <v/>
      </c>
    </row>
    <row r="32" spans="2:20" s="1" customFormat="1" ht="14.1" customHeight="1" x14ac:dyDescent="0.2">
      <c r="B32" s="102" t="str">
        <f t="shared" si="14"/>
        <v/>
      </c>
      <c r="C32" s="163" t="str">
        <f>IF(OR(B32="",AND(Eingabetabelle!E32="",Eingabetabelle!F32="",Eingabetabelle!G32="")),"",VLOOKUP(B32,EB_Hoechstbetraege,8))</f>
        <v/>
      </c>
      <c r="D32" s="115" t="str">
        <f t="shared" si="0"/>
        <v/>
      </c>
      <c r="E32" s="136" t="str">
        <f>IF(Eingabetabelle!E32="","",Eingabetabelle!E32*C32)</f>
        <v/>
      </c>
      <c r="F32" s="164" t="str">
        <f t="shared" si="1"/>
        <v/>
      </c>
      <c r="G32" s="136" t="str">
        <f>IF(Eingabetabelle!F32="","",Eingabetabelle!F32*C32)</f>
        <v/>
      </c>
      <c r="H32" s="115" t="str">
        <f t="shared" si="2"/>
        <v/>
      </c>
      <c r="I32" s="136" t="str">
        <f>IF(OR(M32="",AND(B32="",Eingabetabelle!G32="")),"",IF(AND(B32&gt;0,Eingabetabelle!G32=""),0,Eingabetabelle!G32*C32))</f>
        <v/>
      </c>
      <c r="J32" s="115" t="str">
        <f t="shared" si="3"/>
        <v/>
      </c>
      <c r="K32" s="142" t="str">
        <f t="shared" si="4"/>
        <v/>
      </c>
      <c r="L32" s="115" t="str">
        <f t="shared" si="5"/>
        <v/>
      </c>
      <c r="M32" s="136" t="str">
        <f t="shared" si="6"/>
        <v/>
      </c>
      <c r="N32" s="115" t="str">
        <f t="shared" si="7"/>
        <v/>
      </c>
      <c r="O32" s="136" t="str">
        <f t="shared" si="8"/>
        <v/>
      </c>
      <c r="P32" s="115" t="str">
        <f t="shared" si="9"/>
        <v/>
      </c>
      <c r="Q32" s="136" t="str">
        <f t="shared" si="10"/>
        <v/>
      </c>
      <c r="R32" s="115" t="str">
        <f t="shared" si="11"/>
        <v/>
      </c>
      <c r="S32" s="165" t="str">
        <f t="shared" si="12"/>
        <v/>
      </c>
      <c r="T32" s="165" t="str">
        <f t="shared" si="13"/>
        <v/>
      </c>
    </row>
    <row r="33" spans="2:20" s="1" customFormat="1" ht="14.1" customHeight="1" x14ac:dyDescent="0.2">
      <c r="B33" s="102" t="str">
        <f t="shared" si="14"/>
        <v/>
      </c>
      <c r="C33" s="163" t="str">
        <f>IF(OR(B33="",AND(Eingabetabelle!E33="",Eingabetabelle!F33="",Eingabetabelle!G33="")),"",VLOOKUP(B33,EB_Hoechstbetraege,8))</f>
        <v/>
      </c>
      <c r="D33" s="115" t="str">
        <f t="shared" si="0"/>
        <v/>
      </c>
      <c r="E33" s="136" t="str">
        <f>IF(Eingabetabelle!E33="","",Eingabetabelle!E33*C33)</f>
        <v/>
      </c>
      <c r="F33" s="164" t="str">
        <f t="shared" si="1"/>
        <v/>
      </c>
      <c r="G33" s="136" t="str">
        <f>IF(Eingabetabelle!F33="","",Eingabetabelle!F33*C33)</f>
        <v/>
      </c>
      <c r="H33" s="115" t="str">
        <f t="shared" si="2"/>
        <v/>
      </c>
      <c r="I33" s="136" t="str">
        <f>IF(OR(M33="",AND(B33="",Eingabetabelle!G33="")),"",IF(AND(B33&gt;0,Eingabetabelle!G33=""),0,Eingabetabelle!G33*C33))</f>
        <v/>
      </c>
      <c r="J33" s="115" t="str">
        <f t="shared" si="3"/>
        <v/>
      </c>
      <c r="K33" s="142" t="str">
        <f t="shared" si="4"/>
        <v/>
      </c>
      <c r="L33" s="115" t="str">
        <f t="shared" si="5"/>
        <v/>
      </c>
      <c r="M33" s="136" t="str">
        <f t="shared" si="6"/>
        <v/>
      </c>
      <c r="N33" s="115" t="str">
        <f t="shared" si="7"/>
        <v/>
      </c>
      <c r="O33" s="136" t="str">
        <f t="shared" si="8"/>
        <v/>
      </c>
      <c r="P33" s="115" t="str">
        <f t="shared" si="9"/>
        <v/>
      </c>
      <c r="Q33" s="136" t="str">
        <f t="shared" si="10"/>
        <v/>
      </c>
      <c r="R33" s="115" t="str">
        <f t="shared" si="11"/>
        <v/>
      </c>
      <c r="S33" s="165" t="str">
        <f t="shared" si="12"/>
        <v/>
      </c>
      <c r="T33" s="165" t="str">
        <f t="shared" si="13"/>
        <v/>
      </c>
    </row>
    <row r="34" spans="2:20" s="1" customFormat="1" ht="14.1" customHeight="1" x14ac:dyDescent="0.2">
      <c r="B34" s="102" t="str">
        <f t="shared" si="14"/>
        <v/>
      </c>
      <c r="C34" s="163" t="str">
        <f>IF(OR(B34="",AND(Eingabetabelle!E34="",Eingabetabelle!F34="",Eingabetabelle!G34="")),"",VLOOKUP(B34,EB_Hoechstbetraege,8))</f>
        <v/>
      </c>
      <c r="D34" s="115" t="str">
        <f t="shared" si="0"/>
        <v/>
      </c>
      <c r="E34" s="136" t="str">
        <f>IF(Eingabetabelle!E34="","",Eingabetabelle!E34*C34)</f>
        <v/>
      </c>
      <c r="F34" s="164" t="str">
        <f t="shared" si="1"/>
        <v/>
      </c>
      <c r="G34" s="136" t="str">
        <f>IF(Eingabetabelle!F34="","",Eingabetabelle!F34*C34)</f>
        <v/>
      </c>
      <c r="H34" s="115" t="str">
        <f t="shared" si="2"/>
        <v/>
      </c>
      <c r="I34" s="136" t="str">
        <f>IF(OR(M34="",AND(B34="",Eingabetabelle!G34="")),"",IF(AND(B34&gt;0,Eingabetabelle!G34=""),0,Eingabetabelle!G34*C34))</f>
        <v/>
      </c>
      <c r="J34" s="115" t="str">
        <f t="shared" si="3"/>
        <v/>
      </c>
      <c r="K34" s="142" t="str">
        <f t="shared" si="4"/>
        <v/>
      </c>
      <c r="L34" s="115" t="str">
        <f t="shared" si="5"/>
        <v/>
      </c>
      <c r="M34" s="136" t="str">
        <f t="shared" si="6"/>
        <v/>
      </c>
      <c r="N34" s="115" t="str">
        <f t="shared" si="7"/>
        <v/>
      </c>
      <c r="O34" s="136" t="str">
        <f t="shared" si="8"/>
        <v/>
      </c>
      <c r="P34" s="115" t="str">
        <f t="shared" si="9"/>
        <v/>
      </c>
      <c r="Q34" s="136" t="str">
        <f t="shared" si="10"/>
        <v/>
      </c>
      <c r="R34" s="115" t="str">
        <f t="shared" si="11"/>
        <v/>
      </c>
      <c r="S34" s="165" t="str">
        <f t="shared" si="12"/>
        <v/>
      </c>
      <c r="T34" s="165" t="str">
        <f t="shared" si="13"/>
        <v/>
      </c>
    </row>
    <row r="35" spans="2:20" s="1" customFormat="1" ht="14.1" customHeight="1" x14ac:dyDescent="0.2">
      <c r="B35" s="102" t="str">
        <f t="shared" si="14"/>
        <v/>
      </c>
      <c r="C35" s="163" t="str">
        <f>IF(OR(B35="",AND(Eingabetabelle!E35="",Eingabetabelle!F35="",Eingabetabelle!G35="")),"",VLOOKUP(B35,EB_Hoechstbetraege,8))</f>
        <v/>
      </c>
      <c r="D35" s="115" t="str">
        <f t="shared" si="0"/>
        <v/>
      </c>
      <c r="E35" s="136" t="str">
        <f>IF(Eingabetabelle!E35="","",Eingabetabelle!E35*C35)</f>
        <v/>
      </c>
      <c r="F35" s="164" t="str">
        <f t="shared" si="1"/>
        <v/>
      </c>
      <c r="G35" s="136" t="str">
        <f>IF(Eingabetabelle!F35="","",Eingabetabelle!F35*C35)</f>
        <v/>
      </c>
      <c r="H35" s="115" t="str">
        <f t="shared" si="2"/>
        <v/>
      </c>
      <c r="I35" s="136" t="str">
        <f>IF(OR(M35="",AND(B35="",Eingabetabelle!G35="")),"",IF(AND(B35&gt;0,Eingabetabelle!G35=""),0,Eingabetabelle!G35*C35))</f>
        <v/>
      </c>
      <c r="J35" s="115" t="str">
        <f t="shared" si="3"/>
        <v/>
      </c>
      <c r="K35" s="142" t="str">
        <f t="shared" si="4"/>
        <v/>
      </c>
      <c r="L35" s="115" t="str">
        <f t="shared" si="5"/>
        <v/>
      </c>
      <c r="M35" s="136" t="str">
        <f t="shared" si="6"/>
        <v/>
      </c>
      <c r="N35" s="115" t="str">
        <f t="shared" si="7"/>
        <v/>
      </c>
      <c r="O35" s="136" t="str">
        <f t="shared" si="8"/>
        <v/>
      </c>
      <c r="P35" s="115" t="str">
        <f t="shared" si="9"/>
        <v/>
      </c>
      <c r="Q35" s="136" t="str">
        <f t="shared" si="10"/>
        <v/>
      </c>
      <c r="R35" s="115" t="str">
        <f t="shared" si="11"/>
        <v/>
      </c>
      <c r="S35" s="165" t="str">
        <f t="shared" si="12"/>
        <v/>
      </c>
      <c r="T35" s="165" t="str">
        <f t="shared" si="13"/>
        <v/>
      </c>
    </row>
    <row r="36" spans="2:20" s="1" customFormat="1" ht="14.1" customHeight="1" x14ac:dyDescent="0.2">
      <c r="B36" s="102" t="str">
        <f t="shared" si="14"/>
        <v/>
      </c>
      <c r="C36" s="163" t="str">
        <f>IF(OR(B36="",AND(Eingabetabelle!E36="",Eingabetabelle!F36="",Eingabetabelle!G36="")),"",VLOOKUP(B36,EB_Hoechstbetraege,8))</f>
        <v/>
      </c>
      <c r="D36" s="115" t="str">
        <f t="shared" si="0"/>
        <v/>
      </c>
      <c r="E36" s="136" t="str">
        <f>IF(Eingabetabelle!E36="","",Eingabetabelle!E36*C36)</f>
        <v/>
      </c>
      <c r="F36" s="164" t="str">
        <f t="shared" si="1"/>
        <v/>
      </c>
      <c r="G36" s="136" t="str">
        <f>IF(Eingabetabelle!F36="","",Eingabetabelle!F36*C36)</f>
        <v/>
      </c>
      <c r="H36" s="115" t="str">
        <f t="shared" si="2"/>
        <v/>
      </c>
      <c r="I36" s="136" t="str">
        <f>IF(OR(M36="",AND(B36="",Eingabetabelle!G36="")),"",IF(AND(B36&gt;0,Eingabetabelle!G36=""),0,Eingabetabelle!G36*C36))</f>
        <v/>
      </c>
      <c r="J36" s="115" t="str">
        <f t="shared" si="3"/>
        <v/>
      </c>
      <c r="K36" s="142" t="str">
        <f t="shared" si="4"/>
        <v/>
      </c>
      <c r="L36" s="115" t="str">
        <f t="shared" si="5"/>
        <v/>
      </c>
      <c r="M36" s="136" t="str">
        <f t="shared" si="6"/>
        <v/>
      </c>
      <c r="N36" s="115" t="str">
        <f t="shared" si="7"/>
        <v/>
      </c>
      <c r="O36" s="136" t="str">
        <f t="shared" si="8"/>
        <v/>
      </c>
      <c r="P36" s="115" t="str">
        <f t="shared" si="9"/>
        <v/>
      </c>
      <c r="Q36" s="136" t="str">
        <f t="shared" si="10"/>
        <v/>
      </c>
      <c r="R36" s="115" t="str">
        <f t="shared" si="11"/>
        <v/>
      </c>
      <c r="S36" s="165" t="str">
        <f t="shared" si="12"/>
        <v/>
      </c>
      <c r="T36" s="165" t="str">
        <f t="shared" si="13"/>
        <v/>
      </c>
    </row>
    <row r="37" spans="2:20" s="1" customFormat="1" ht="14.1" customHeight="1" x14ac:dyDescent="0.2">
      <c r="B37" s="102" t="str">
        <f t="shared" si="14"/>
        <v/>
      </c>
      <c r="C37" s="163" t="str">
        <f>IF(OR(B37="",AND(Eingabetabelle!E37="",Eingabetabelle!F37="",Eingabetabelle!G37="")),"",VLOOKUP(B37,EB_Hoechstbetraege,8))</f>
        <v/>
      </c>
      <c r="D37" s="115" t="str">
        <f t="shared" si="0"/>
        <v/>
      </c>
      <c r="E37" s="136" t="str">
        <f>IF(Eingabetabelle!E37="","",Eingabetabelle!E37*C37)</f>
        <v/>
      </c>
      <c r="F37" s="164" t="str">
        <f t="shared" si="1"/>
        <v/>
      </c>
      <c r="G37" s="136" t="str">
        <f>IF(Eingabetabelle!F37="","",Eingabetabelle!F37*C37)</f>
        <v/>
      </c>
      <c r="H37" s="115" t="str">
        <f t="shared" si="2"/>
        <v/>
      </c>
      <c r="I37" s="136" t="str">
        <f>IF(OR(M37="",AND(B37="",Eingabetabelle!G37="")),"",IF(AND(B37&gt;0,Eingabetabelle!G37=""),0,Eingabetabelle!G37*C37))</f>
        <v/>
      </c>
      <c r="J37" s="115" t="str">
        <f t="shared" si="3"/>
        <v/>
      </c>
      <c r="K37" s="142" t="str">
        <f t="shared" si="4"/>
        <v/>
      </c>
      <c r="L37" s="115" t="str">
        <f t="shared" si="5"/>
        <v/>
      </c>
      <c r="M37" s="136" t="str">
        <f t="shared" si="6"/>
        <v/>
      </c>
      <c r="N37" s="115" t="str">
        <f t="shared" si="7"/>
        <v/>
      </c>
      <c r="O37" s="136" t="str">
        <f t="shared" si="8"/>
        <v/>
      </c>
      <c r="P37" s="115" t="str">
        <f t="shared" si="9"/>
        <v/>
      </c>
      <c r="Q37" s="136" t="str">
        <f t="shared" si="10"/>
        <v/>
      </c>
      <c r="R37" s="115" t="str">
        <f t="shared" si="11"/>
        <v/>
      </c>
      <c r="S37" s="165" t="str">
        <f t="shared" si="12"/>
        <v/>
      </c>
      <c r="T37" s="165" t="str">
        <f t="shared" si="13"/>
        <v/>
      </c>
    </row>
    <row r="38" spans="2:20" s="1" customFormat="1" ht="14.1" customHeight="1" x14ac:dyDescent="0.2">
      <c r="B38" s="102" t="str">
        <f t="shared" si="14"/>
        <v/>
      </c>
      <c r="C38" s="163" t="str">
        <f>IF(OR(B38="",AND(Eingabetabelle!E38="",Eingabetabelle!F38="",Eingabetabelle!G38="")),"",VLOOKUP(B38,EB_Hoechstbetraege,8))</f>
        <v/>
      </c>
      <c r="D38" s="115" t="str">
        <f t="shared" si="0"/>
        <v/>
      </c>
      <c r="E38" s="136" t="str">
        <f>IF(Eingabetabelle!E38="","",Eingabetabelle!E38*C38)</f>
        <v/>
      </c>
      <c r="F38" s="164" t="str">
        <f t="shared" si="1"/>
        <v/>
      </c>
      <c r="G38" s="136" t="str">
        <f>IF(Eingabetabelle!F38="","",Eingabetabelle!F38*C38)</f>
        <v/>
      </c>
      <c r="H38" s="115" t="str">
        <f t="shared" si="2"/>
        <v/>
      </c>
      <c r="I38" s="136" t="str">
        <f>IF(OR(M38="",AND(B38="",Eingabetabelle!G38="")),"",IF(AND(B38&gt;0,Eingabetabelle!G38=""),0,Eingabetabelle!G38*C38))</f>
        <v/>
      </c>
      <c r="J38" s="115" t="str">
        <f t="shared" si="3"/>
        <v/>
      </c>
      <c r="K38" s="142" t="str">
        <f t="shared" si="4"/>
        <v/>
      </c>
      <c r="L38" s="115" t="str">
        <f t="shared" si="5"/>
        <v/>
      </c>
      <c r="M38" s="136" t="str">
        <f t="shared" si="6"/>
        <v/>
      </c>
      <c r="N38" s="115" t="str">
        <f t="shared" si="7"/>
        <v/>
      </c>
      <c r="O38" s="136" t="str">
        <f t="shared" si="8"/>
        <v/>
      </c>
      <c r="P38" s="115" t="str">
        <f t="shared" si="9"/>
        <v/>
      </c>
      <c r="Q38" s="136" t="str">
        <f t="shared" si="10"/>
        <v/>
      </c>
      <c r="R38" s="115" t="str">
        <f t="shared" si="11"/>
        <v/>
      </c>
      <c r="S38" s="165" t="str">
        <f t="shared" si="12"/>
        <v/>
      </c>
      <c r="T38" s="165" t="str">
        <f t="shared" si="13"/>
        <v/>
      </c>
    </row>
    <row r="39" spans="2:20" s="1" customFormat="1" ht="14.1" customHeight="1" x14ac:dyDescent="0.2">
      <c r="B39" s="102" t="str">
        <f t="shared" si="14"/>
        <v/>
      </c>
      <c r="C39" s="163" t="str">
        <f>IF(OR(B39="",AND(Eingabetabelle!E39="",Eingabetabelle!F39="",Eingabetabelle!G39="")),"",VLOOKUP(B39,EB_Hoechstbetraege,8))</f>
        <v/>
      </c>
      <c r="D39" s="115" t="str">
        <f t="shared" si="0"/>
        <v/>
      </c>
      <c r="E39" s="136" t="str">
        <f>IF(Eingabetabelle!E39="","",Eingabetabelle!E39*C39)</f>
        <v/>
      </c>
      <c r="F39" s="164" t="str">
        <f t="shared" si="1"/>
        <v/>
      </c>
      <c r="G39" s="136" t="str">
        <f>IF(Eingabetabelle!F39="","",Eingabetabelle!F39*C39)</f>
        <v/>
      </c>
      <c r="H39" s="115" t="str">
        <f t="shared" si="2"/>
        <v/>
      </c>
      <c r="I39" s="136" t="str">
        <f>IF(OR(M39="",AND(B39="",Eingabetabelle!G39="")),"",IF(AND(B39&gt;0,Eingabetabelle!G39=""),0,Eingabetabelle!G39*C39))</f>
        <v/>
      </c>
      <c r="J39" s="115" t="str">
        <f t="shared" si="3"/>
        <v/>
      </c>
      <c r="K39" s="142" t="str">
        <f t="shared" si="4"/>
        <v/>
      </c>
      <c r="L39" s="115" t="str">
        <f t="shared" si="5"/>
        <v/>
      </c>
      <c r="M39" s="136" t="str">
        <f t="shared" si="6"/>
        <v/>
      </c>
      <c r="N39" s="115" t="str">
        <f t="shared" si="7"/>
        <v/>
      </c>
      <c r="O39" s="136" t="str">
        <f t="shared" si="8"/>
        <v/>
      </c>
      <c r="P39" s="115" t="str">
        <f t="shared" si="9"/>
        <v/>
      </c>
      <c r="Q39" s="136" t="str">
        <f t="shared" si="10"/>
        <v/>
      </c>
      <c r="R39" s="115" t="str">
        <f t="shared" si="11"/>
        <v/>
      </c>
      <c r="S39" s="165" t="str">
        <f t="shared" si="12"/>
        <v/>
      </c>
      <c r="T39" s="165" t="str">
        <f t="shared" si="13"/>
        <v/>
      </c>
    </row>
    <row r="40" spans="2:20" s="1" customFormat="1" ht="14.1" customHeight="1" x14ac:dyDescent="0.2">
      <c r="B40" s="102" t="str">
        <f t="shared" si="14"/>
        <v/>
      </c>
      <c r="C40" s="163" t="str">
        <f>IF(OR(B40="",AND(Eingabetabelle!E40="",Eingabetabelle!F40="",Eingabetabelle!G40="")),"",VLOOKUP(B40,EB_Hoechstbetraege,8))</f>
        <v/>
      </c>
      <c r="D40" s="115" t="str">
        <f t="shared" si="0"/>
        <v/>
      </c>
      <c r="E40" s="136" t="str">
        <f>IF(Eingabetabelle!E40="","",Eingabetabelle!E40*C40)</f>
        <v/>
      </c>
      <c r="F40" s="164" t="str">
        <f t="shared" si="1"/>
        <v/>
      </c>
      <c r="G40" s="136" t="str">
        <f>IF(Eingabetabelle!F40="","",Eingabetabelle!F40*C40)</f>
        <v/>
      </c>
      <c r="H40" s="115" t="str">
        <f t="shared" si="2"/>
        <v/>
      </c>
      <c r="I40" s="136" t="str">
        <f>IF(OR(M40="",AND(B40="",Eingabetabelle!G40="")),"",IF(AND(B40&gt;0,Eingabetabelle!G40=""),0,Eingabetabelle!G40*C40))</f>
        <v/>
      </c>
      <c r="J40" s="115" t="str">
        <f t="shared" si="3"/>
        <v/>
      </c>
      <c r="K40" s="142" t="str">
        <f t="shared" si="4"/>
        <v/>
      </c>
      <c r="L40" s="115" t="str">
        <f t="shared" si="5"/>
        <v/>
      </c>
      <c r="M40" s="136" t="str">
        <f t="shared" si="6"/>
        <v/>
      </c>
      <c r="N40" s="115" t="str">
        <f t="shared" si="7"/>
        <v/>
      </c>
      <c r="O40" s="136" t="str">
        <f t="shared" si="8"/>
        <v/>
      </c>
      <c r="P40" s="115" t="str">
        <f t="shared" si="9"/>
        <v/>
      </c>
      <c r="Q40" s="136" t="str">
        <f t="shared" si="10"/>
        <v/>
      </c>
      <c r="R40" s="115" t="str">
        <f t="shared" si="11"/>
        <v/>
      </c>
      <c r="S40" s="165" t="str">
        <f t="shared" si="12"/>
        <v/>
      </c>
      <c r="T40" s="165" t="str">
        <f t="shared" si="13"/>
        <v/>
      </c>
    </row>
    <row r="41" spans="2:20" s="1" customFormat="1" ht="14.1" customHeight="1" x14ac:dyDescent="0.2">
      <c r="B41" s="102" t="str">
        <f t="shared" si="14"/>
        <v/>
      </c>
      <c r="C41" s="163" t="str">
        <f>IF(OR(B41="",AND(Eingabetabelle!E41="",Eingabetabelle!F41="",Eingabetabelle!G41="")),"",VLOOKUP(B41,EB_Hoechstbetraege,8))</f>
        <v/>
      </c>
      <c r="D41" s="115" t="str">
        <f t="shared" si="0"/>
        <v/>
      </c>
      <c r="E41" s="136" t="str">
        <f>IF(Eingabetabelle!E41="","",Eingabetabelle!E41*C41)</f>
        <v/>
      </c>
      <c r="F41" s="164" t="str">
        <f t="shared" si="1"/>
        <v/>
      </c>
      <c r="G41" s="136" t="str">
        <f>IF(Eingabetabelle!F41="","",Eingabetabelle!F41*C41)</f>
        <v/>
      </c>
      <c r="H41" s="115" t="str">
        <f t="shared" si="2"/>
        <v/>
      </c>
      <c r="I41" s="136" t="str">
        <f>IF(OR(M41="",AND(B41="",Eingabetabelle!G41="")),"",IF(AND(B41&gt;0,Eingabetabelle!G41=""),0,Eingabetabelle!G41*C41))</f>
        <v/>
      </c>
      <c r="J41" s="115" t="str">
        <f t="shared" si="3"/>
        <v/>
      </c>
      <c r="K41" s="142" t="str">
        <f t="shared" si="4"/>
        <v/>
      </c>
      <c r="L41" s="115" t="str">
        <f t="shared" si="5"/>
        <v/>
      </c>
      <c r="M41" s="136" t="str">
        <f t="shared" si="6"/>
        <v/>
      </c>
      <c r="N41" s="115" t="str">
        <f t="shared" si="7"/>
        <v/>
      </c>
      <c r="O41" s="136" t="str">
        <f t="shared" si="8"/>
        <v/>
      </c>
      <c r="P41" s="115" t="str">
        <f t="shared" si="9"/>
        <v/>
      </c>
      <c r="Q41" s="136" t="str">
        <f t="shared" si="10"/>
        <v/>
      </c>
      <c r="R41" s="115" t="str">
        <f t="shared" si="11"/>
        <v/>
      </c>
      <c r="S41" s="165" t="str">
        <f t="shared" si="12"/>
        <v/>
      </c>
      <c r="T41" s="165" t="str">
        <f t="shared" si="13"/>
        <v/>
      </c>
    </row>
    <row r="42" spans="2:20" s="1" customFormat="1" ht="14.1" customHeight="1" x14ac:dyDescent="0.2">
      <c r="B42" s="102" t="str">
        <f t="shared" si="14"/>
        <v/>
      </c>
      <c r="C42" s="163" t="str">
        <f>IF(OR(B42="",AND(Eingabetabelle!E42="",Eingabetabelle!F42="",Eingabetabelle!G42="")),"",VLOOKUP(B42,EB_Hoechstbetraege,8))</f>
        <v/>
      </c>
      <c r="D42" s="115" t="str">
        <f t="shared" si="0"/>
        <v/>
      </c>
      <c r="E42" s="136" t="str">
        <f>IF(Eingabetabelle!E42="","",Eingabetabelle!E42*C42)</f>
        <v/>
      </c>
      <c r="F42" s="164" t="str">
        <f t="shared" si="1"/>
        <v/>
      </c>
      <c r="G42" s="136" t="str">
        <f>IF(Eingabetabelle!F42="","",Eingabetabelle!F42*C42)</f>
        <v/>
      </c>
      <c r="H42" s="115" t="str">
        <f t="shared" si="2"/>
        <v/>
      </c>
      <c r="I42" s="136" t="str">
        <f>IF(OR(M42="",AND(B42="",Eingabetabelle!G42="")),"",IF(AND(B42&gt;0,Eingabetabelle!G42=""),0,Eingabetabelle!G42*C42))</f>
        <v/>
      </c>
      <c r="J42" s="115" t="str">
        <f t="shared" si="3"/>
        <v/>
      </c>
      <c r="K42" s="142" t="str">
        <f t="shared" si="4"/>
        <v/>
      </c>
      <c r="L42" s="115" t="str">
        <f t="shared" si="5"/>
        <v/>
      </c>
      <c r="M42" s="136" t="str">
        <f t="shared" si="6"/>
        <v/>
      </c>
      <c r="N42" s="115" t="str">
        <f t="shared" si="7"/>
        <v/>
      </c>
      <c r="O42" s="136" t="str">
        <f t="shared" si="8"/>
        <v/>
      </c>
      <c r="P42" s="115" t="str">
        <f t="shared" si="9"/>
        <v/>
      </c>
      <c r="Q42" s="136" t="str">
        <f t="shared" si="10"/>
        <v/>
      </c>
      <c r="R42" s="115" t="str">
        <f t="shared" si="11"/>
        <v/>
      </c>
      <c r="S42" s="165" t="str">
        <f t="shared" si="12"/>
        <v/>
      </c>
      <c r="T42" s="165" t="str">
        <f t="shared" si="13"/>
        <v/>
      </c>
    </row>
    <row r="43" spans="2:20" s="1" customFormat="1" ht="14.1" customHeight="1" x14ac:dyDescent="0.2">
      <c r="B43" s="102" t="str">
        <f t="shared" si="14"/>
        <v/>
      </c>
      <c r="C43" s="163" t="str">
        <f>IF(OR(B43="",AND(Eingabetabelle!E43="",Eingabetabelle!F43="",Eingabetabelle!G43="")),"",VLOOKUP(B43,EB_Hoechstbetraege,8))</f>
        <v/>
      </c>
      <c r="D43" s="115" t="str">
        <f t="shared" si="0"/>
        <v/>
      </c>
      <c r="E43" s="136" t="str">
        <f>IF(Eingabetabelle!E43="","",Eingabetabelle!E43*C43)</f>
        <v/>
      </c>
      <c r="F43" s="164" t="str">
        <f t="shared" si="1"/>
        <v/>
      </c>
      <c r="G43" s="136" t="str">
        <f>IF(Eingabetabelle!F43="","",Eingabetabelle!F43*C43)</f>
        <v/>
      </c>
      <c r="H43" s="115" t="str">
        <f t="shared" si="2"/>
        <v/>
      </c>
      <c r="I43" s="136" t="str">
        <f>IF(OR(M43="",AND(B43="",Eingabetabelle!G43="")),"",IF(AND(B43&gt;0,Eingabetabelle!G43=""),0,Eingabetabelle!G43*C43))</f>
        <v/>
      </c>
      <c r="J43" s="115" t="str">
        <f t="shared" si="3"/>
        <v/>
      </c>
      <c r="K43" s="142" t="str">
        <f t="shared" si="4"/>
        <v/>
      </c>
      <c r="L43" s="115" t="str">
        <f t="shared" si="5"/>
        <v/>
      </c>
      <c r="M43" s="136" t="str">
        <f t="shared" si="6"/>
        <v/>
      </c>
      <c r="N43" s="115" t="str">
        <f t="shared" si="7"/>
        <v/>
      </c>
      <c r="O43" s="136" t="str">
        <f t="shared" si="8"/>
        <v/>
      </c>
      <c r="P43" s="115" t="str">
        <f t="shared" si="9"/>
        <v/>
      </c>
      <c r="Q43" s="136" t="str">
        <f t="shared" si="10"/>
        <v/>
      </c>
      <c r="R43" s="115" t="str">
        <f t="shared" si="11"/>
        <v/>
      </c>
      <c r="S43" s="165" t="str">
        <f t="shared" si="12"/>
        <v/>
      </c>
      <c r="T43" s="165" t="str">
        <f t="shared" si="13"/>
        <v/>
      </c>
    </row>
    <row r="44" spans="2:20" s="1" customFormat="1" ht="14.1" customHeight="1" x14ac:dyDescent="0.2">
      <c r="B44" s="102" t="str">
        <f t="shared" si="14"/>
        <v/>
      </c>
      <c r="C44" s="163" t="str">
        <f>IF(OR(B44="",AND(Eingabetabelle!E44="",Eingabetabelle!F44="",Eingabetabelle!G44="")),"",VLOOKUP(B44,EB_Hoechstbetraege,8))</f>
        <v/>
      </c>
      <c r="D44" s="115" t="str">
        <f t="shared" si="0"/>
        <v/>
      </c>
      <c r="E44" s="136" t="str">
        <f>IF(Eingabetabelle!E44="","",Eingabetabelle!E44*C44)</f>
        <v/>
      </c>
      <c r="F44" s="164" t="str">
        <f t="shared" si="1"/>
        <v/>
      </c>
      <c r="G44" s="136" t="str">
        <f>IF(Eingabetabelle!F44="","",Eingabetabelle!F44*C44)</f>
        <v/>
      </c>
      <c r="H44" s="115" t="str">
        <f t="shared" si="2"/>
        <v/>
      </c>
      <c r="I44" s="136" t="str">
        <f>IF(OR(M44="",AND(B44="",Eingabetabelle!G44="")),"",IF(AND(B44&gt;0,Eingabetabelle!G44=""),0,Eingabetabelle!G44*C44))</f>
        <v/>
      </c>
      <c r="J44" s="115" t="str">
        <f t="shared" si="3"/>
        <v/>
      </c>
      <c r="K44" s="142" t="str">
        <f t="shared" si="4"/>
        <v/>
      </c>
      <c r="L44" s="115" t="str">
        <f t="shared" si="5"/>
        <v/>
      </c>
      <c r="M44" s="136" t="str">
        <f t="shared" si="6"/>
        <v/>
      </c>
      <c r="N44" s="115" t="str">
        <f t="shared" si="7"/>
        <v/>
      </c>
      <c r="O44" s="136" t="str">
        <f t="shared" si="8"/>
        <v/>
      </c>
      <c r="P44" s="115" t="str">
        <f t="shared" si="9"/>
        <v/>
      </c>
      <c r="Q44" s="136" t="str">
        <f t="shared" si="10"/>
        <v/>
      </c>
      <c r="R44" s="115" t="str">
        <f t="shared" si="11"/>
        <v/>
      </c>
      <c r="S44" s="165" t="str">
        <f t="shared" si="12"/>
        <v/>
      </c>
      <c r="T44" s="165" t="str">
        <f t="shared" si="13"/>
        <v/>
      </c>
    </row>
    <row r="45" spans="2:20" s="1" customFormat="1" ht="14.1" customHeight="1" x14ac:dyDescent="0.2">
      <c r="B45" s="102" t="str">
        <f t="shared" si="14"/>
        <v/>
      </c>
      <c r="C45" s="163" t="str">
        <f>IF(OR(B45="",AND(Eingabetabelle!E45="",Eingabetabelle!F45="",Eingabetabelle!G45="")),"",VLOOKUP(B45,EB_Hoechstbetraege,8))</f>
        <v/>
      </c>
      <c r="D45" s="115" t="str">
        <f t="shared" si="0"/>
        <v/>
      </c>
      <c r="E45" s="136" t="str">
        <f>IF(Eingabetabelle!E45="","",Eingabetabelle!E45*C45)</f>
        <v/>
      </c>
      <c r="F45" s="164" t="str">
        <f t="shared" si="1"/>
        <v/>
      </c>
      <c r="G45" s="136" t="str">
        <f>IF(Eingabetabelle!F45="","",Eingabetabelle!F45*C45)</f>
        <v/>
      </c>
      <c r="H45" s="115" t="str">
        <f t="shared" si="2"/>
        <v/>
      </c>
      <c r="I45" s="136" t="str">
        <f>IF(OR(M45="",AND(B45="",Eingabetabelle!G45="")),"",IF(AND(B45&gt;0,Eingabetabelle!G45=""),0,Eingabetabelle!G45*C45))</f>
        <v/>
      </c>
      <c r="J45" s="115" t="str">
        <f t="shared" si="3"/>
        <v/>
      </c>
      <c r="K45" s="142" t="str">
        <f t="shared" si="4"/>
        <v/>
      </c>
      <c r="L45" s="115" t="str">
        <f t="shared" si="5"/>
        <v/>
      </c>
      <c r="M45" s="136" t="str">
        <f t="shared" si="6"/>
        <v/>
      </c>
      <c r="N45" s="115" t="str">
        <f t="shared" si="7"/>
        <v/>
      </c>
      <c r="O45" s="136" t="str">
        <f t="shared" si="8"/>
        <v/>
      </c>
      <c r="P45" s="115" t="str">
        <f t="shared" si="9"/>
        <v/>
      </c>
      <c r="Q45" s="136" t="str">
        <f t="shared" si="10"/>
        <v/>
      </c>
      <c r="R45" s="115" t="str">
        <f t="shared" si="11"/>
        <v/>
      </c>
      <c r="S45" s="165" t="str">
        <f t="shared" si="12"/>
        <v/>
      </c>
      <c r="T45" s="165" t="str">
        <f t="shared" si="13"/>
        <v/>
      </c>
    </row>
    <row r="46" spans="2:20" s="1" customFormat="1" ht="14.1" customHeight="1" x14ac:dyDescent="0.2">
      <c r="B46" s="102" t="str">
        <f t="shared" si="14"/>
        <v/>
      </c>
      <c r="C46" s="163" t="str">
        <f>IF(OR(B46="",AND(Eingabetabelle!E46="",Eingabetabelle!F46="",Eingabetabelle!G46="")),"",VLOOKUP(B46,EB_Hoechstbetraege,8))</f>
        <v/>
      </c>
      <c r="D46" s="115" t="str">
        <f t="shared" si="0"/>
        <v/>
      </c>
      <c r="E46" s="136" t="str">
        <f>IF(Eingabetabelle!E46="","",Eingabetabelle!E46*C46)</f>
        <v/>
      </c>
      <c r="F46" s="164" t="str">
        <f t="shared" si="1"/>
        <v/>
      </c>
      <c r="G46" s="136" t="str">
        <f>IF(Eingabetabelle!F46="","",Eingabetabelle!F46*C46)</f>
        <v/>
      </c>
      <c r="H46" s="115" t="str">
        <f t="shared" si="2"/>
        <v/>
      </c>
      <c r="I46" s="136" t="str">
        <f>IF(OR(M46="",AND(B46="",Eingabetabelle!G46="")),"",IF(AND(B46&gt;0,Eingabetabelle!G46=""),0,Eingabetabelle!G46*C46))</f>
        <v/>
      </c>
      <c r="J46" s="115" t="str">
        <f t="shared" si="3"/>
        <v/>
      </c>
      <c r="K46" s="142" t="str">
        <f t="shared" si="4"/>
        <v/>
      </c>
      <c r="L46" s="115" t="str">
        <f t="shared" si="5"/>
        <v/>
      </c>
      <c r="M46" s="136" t="str">
        <f t="shared" si="6"/>
        <v/>
      </c>
      <c r="N46" s="115" t="str">
        <f t="shared" si="7"/>
        <v/>
      </c>
      <c r="O46" s="136" t="str">
        <f t="shared" si="8"/>
        <v/>
      </c>
      <c r="P46" s="115" t="str">
        <f t="shared" si="9"/>
        <v/>
      </c>
      <c r="Q46" s="136" t="str">
        <f t="shared" si="10"/>
        <v/>
      </c>
      <c r="R46" s="115" t="str">
        <f t="shared" si="11"/>
        <v/>
      </c>
      <c r="S46" s="165" t="str">
        <f t="shared" si="12"/>
        <v/>
      </c>
      <c r="T46" s="165" t="str">
        <f t="shared" si="13"/>
        <v/>
      </c>
    </row>
    <row r="47" spans="2:20" s="1" customFormat="1" ht="14.1" customHeight="1" x14ac:dyDescent="0.2">
      <c r="B47" s="102" t="str">
        <f t="shared" si="14"/>
        <v/>
      </c>
      <c r="C47" s="163" t="str">
        <f>IF(OR(B47="",AND(Eingabetabelle!E47="",Eingabetabelle!F47="",Eingabetabelle!G47="")),"",VLOOKUP(B47,EB_Hoechstbetraege,8))</f>
        <v/>
      </c>
      <c r="D47" s="115" t="str">
        <f t="shared" si="0"/>
        <v/>
      </c>
      <c r="E47" s="136" t="str">
        <f>IF(Eingabetabelle!E47="","",Eingabetabelle!E47*C47)</f>
        <v/>
      </c>
      <c r="F47" s="164" t="str">
        <f t="shared" si="1"/>
        <v/>
      </c>
      <c r="G47" s="136" t="str">
        <f>IF(Eingabetabelle!F47="","",Eingabetabelle!F47*C47)</f>
        <v/>
      </c>
      <c r="H47" s="115" t="str">
        <f t="shared" si="2"/>
        <v/>
      </c>
      <c r="I47" s="136" t="str">
        <f>IF(OR(M47="",AND(B47="",Eingabetabelle!G47="")),"",IF(AND(B47&gt;0,Eingabetabelle!G47=""),0,Eingabetabelle!G47*C47))</f>
        <v/>
      </c>
      <c r="J47" s="115" t="str">
        <f t="shared" si="3"/>
        <v/>
      </c>
      <c r="K47" s="142" t="str">
        <f t="shared" si="4"/>
        <v/>
      </c>
      <c r="L47" s="115" t="str">
        <f t="shared" si="5"/>
        <v/>
      </c>
      <c r="M47" s="136" t="str">
        <f t="shared" si="6"/>
        <v/>
      </c>
      <c r="N47" s="115" t="str">
        <f t="shared" si="7"/>
        <v/>
      </c>
      <c r="O47" s="136" t="str">
        <f t="shared" si="8"/>
        <v/>
      </c>
      <c r="P47" s="115" t="str">
        <f t="shared" si="9"/>
        <v/>
      </c>
      <c r="Q47" s="136" t="str">
        <f t="shared" si="10"/>
        <v/>
      </c>
      <c r="R47" s="115" t="str">
        <f t="shared" si="11"/>
        <v/>
      </c>
      <c r="S47" s="165" t="str">
        <f t="shared" si="12"/>
        <v/>
      </c>
      <c r="T47" s="165" t="str">
        <f t="shared" si="13"/>
        <v/>
      </c>
    </row>
    <row r="48" spans="2:20" s="1" customFormat="1" ht="14.1" customHeight="1" x14ac:dyDescent="0.2">
      <c r="B48" s="102" t="str">
        <f t="shared" si="14"/>
        <v/>
      </c>
      <c r="C48" s="163" t="str">
        <f>IF(OR(B48="",AND(Eingabetabelle!E48="",Eingabetabelle!F48="",Eingabetabelle!G48="")),"",VLOOKUP(B48,EB_Hoechstbetraege,8))</f>
        <v/>
      </c>
      <c r="D48" s="115" t="str">
        <f t="shared" si="0"/>
        <v/>
      </c>
      <c r="E48" s="136" t="str">
        <f>IF(Eingabetabelle!E48="","",Eingabetabelle!E48*C48)</f>
        <v/>
      </c>
      <c r="F48" s="164" t="str">
        <f t="shared" si="1"/>
        <v/>
      </c>
      <c r="G48" s="136" t="str">
        <f>IF(Eingabetabelle!F48="","",Eingabetabelle!F48*C48)</f>
        <v/>
      </c>
      <c r="H48" s="115" t="str">
        <f t="shared" si="2"/>
        <v/>
      </c>
      <c r="I48" s="136" t="str">
        <f>IF(OR(M48="",AND(B48="",Eingabetabelle!G48="")),"",IF(AND(B48&gt;0,Eingabetabelle!G48=""),0,Eingabetabelle!G48*C48))</f>
        <v/>
      </c>
      <c r="J48" s="115" t="str">
        <f t="shared" si="3"/>
        <v/>
      </c>
      <c r="K48" s="142" t="str">
        <f t="shared" si="4"/>
        <v/>
      </c>
      <c r="L48" s="115" t="str">
        <f t="shared" si="5"/>
        <v/>
      </c>
      <c r="M48" s="136" t="str">
        <f t="shared" si="6"/>
        <v/>
      </c>
      <c r="N48" s="115" t="str">
        <f t="shared" si="7"/>
        <v/>
      </c>
      <c r="O48" s="136" t="str">
        <f t="shared" si="8"/>
        <v/>
      </c>
      <c r="P48" s="115" t="str">
        <f t="shared" si="9"/>
        <v/>
      </c>
      <c r="Q48" s="136" t="str">
        <f t="shared" si="10"/>
        <v/>
      </c>
      <c r="R48" s="115" t="str">
        <f t="shared" si="11"/>
        <v/>
      </c>
      <c r="S48" s="165" t="str">
        <f t="shared" si="12"/>
        <v/>
      </c>
      <c r="T48" s="165" t="str">
        <f t="shared" si="13"/>
        <v/>
      </c>
    </row>
    <row r="49" spans="2:20" s="1" customFormat="1" ht="14.1" customHeight="1" x14ac:dyDescent="0.2">
      <c r="B49" s="102" t="str">
        <f t="shared" si="14"/>
        <v/>
      </c>
      <c r="C49" s="163" t="str">
        <f>IF(OR(B49="",AND(Eingabetabelle!E49="",Eingabetabelle!F49="",Eingabetabelle!G49="")),"",VLOOKUP(B49,EB_Hoechstbetraege,8))</f>
        <v/>
      </c>
      <c r="D49" s="115" t="str">
        <f t="shared" si="0"/>
        <v/>
      </c>
      <c r="E49" s="136" t="str">
        <f>IF(Eingabetabelle!E49="","",Eingabetabelle!E49*C49)</f>
        <v/>
      </c>
      <c r="F49" s="164" t="str">
        <f t="shared" si="1"/>
        <v/>
      </c>
      <c r="G49" s="136" t="str">
        <f>IF(Eingabetabelle!F49="","",Eingabetabelle!F49*C49)</f>
        <v/>
      </c>
      <c r="H49" s="115" t="str">
        <f t="shared" si="2"/>
        <v/>
      </c>
      <c r="I49" s="136" t="str">
        <f>IF(OR(M49="",AND(B49="",Eingabetabelle!G49="")),"",IF(AND(B49&gt;0,Eingabetabelle!G49=""),0,Eingabetabelle!G49*C49))</f>
        <v/>
      </c>
      <c r="J49" s="115" t="str">
        <f t="shared" si="3"/>
        <v/>
      </c>
      <c r="K49" s="142" t="str">
        <f t="shared" si="4"/>
        <v/>
      </c>
      <c r="L49" s="115" t="str">
        <f t="shared" si="5"/>
        <v/>
      </c>
      <c r="M49" s="136" t="str">
        <f t="shared" si="6"/>
        <v/>
      </c>
      <c r="N49" s="115" t="str">
        <f t="shared" si="7"/>
        <v/>
      </c>
      <c r="O49" s="136" t="str">
        <f t="shared" si="8"/>
        <v/>
      </c>
      <c r="P49" s="115" t="str">
        <f t="shared" si="9"/>
        <v/>
      </c>
      <c r="Q49" s="136" t="str">
        <f t="shared" si="10"/>
        <v/>
      </c>
      <c r="R49" s="115" t="str">
        <f t="shared" si="11"/>
        <v/>
      </c>
      <c r="S49" s="165" t="str">
        <f t="shared" si="12"/>
        <v/>
      </c>
      <c r="T49" s="165" t="str">
        <f t="shared" si="13"/>
        <v/>
      </c>
    </row>
    <row r="50" spans="2:20" s="1" customFormat="1" ht="14.1" customHeight="1" x14ac:dyDescent="0.2">
      <c r="B50" s="102" t="str">
        <f t="shared" si="14"/>
        <v/>
      </c>
      <c r="C50" s="163" t="str">
        <f>IF(OR(B50="",AND(Eingabetabelle!E50="",Eingabetabelle!F50="",Eingabetabelle!G50="")),"",VLOOKUP(B50,EB_Hoechstbetraege,8))</f>
        <v/>
      </c>
      <c r="D50" s="115" t="str">
        <f t="shared" si="0"/>
        <v/>
      </c>
      <c r="E50" s="136" t="str">
        <f>IF(Eingabetabelle!E50="","",Eingabetabelle!E50*C50)</f>
        <v/>
      </c>
      <c r="F50" s="164" t="str">
        <f t="shared" si="1"/>
        <v/>
      </c>
      <c r="G50" s="136" t="str">
        <f>IF(Eingabetabelle!F50="","",Eingabetabelle!F50*C50)</f>
        <v/>
      </c>
      <c r="H50" s="115" t="str">
        <f t="shared" si="2"/>
        <v/>
      </c>
      <c r="I50" s="136" t="str">
        <f>IF(OR(M50="",AND(B50="",Eingabetabelle!G50="")),"",IF(AND(B50&gt;0,Eingabetabelle!G50=""),0,Eingabetabelle!G50*C50))</f>
        <v/>
      </c>
      <c r="J50" s="115" t="str">
        <f t="shared" si="3"/>
        <v/>
      </c>
      <c r="K50" s="142" t="str">
        <f t="shared" si="4"/>
        <v/>
      </c>
      <c r="L50" s="115" t="str">
        <f t="shared" si="5"/>
        <v/>
      </c>
      <c r="M50" s="136" t="str">
        <f t="shared" si="6"/>
        <v/>
      </c>
      <c r="N50" s="115" t="str">
        <f t="shared" si="7"/>
        <v/>
      </c>
      <c r="O50" s="136" t="str">
        <f t="shared" si="8"/>
        <v/>
      </c>
      <c r="P50" s="115" t="str">
        <f t="shared" si="9"/>
        <v/>
      </c>
      <c r="Q50" s="136" t="str">
        <f t="shared" si="10"/>
        <v/>
      </c>
      <c r="R50" s="115" t="str">
        <f t="shared" si="11"/>
        <v/>
      </c>
      <c r="S50" s="165" t="str">
        <f t="shared" si="12"/>
        <v/>
      </c>
      <c r="T50" s="165" t="str">
        <f t="shared" si="13"/>
        <v/>
      </c>
    </row>
    <row r="51" spans="2:20" s="1" customFormat="1" ht="14.1" customHeight="1" x14ac:dyDescent="0.2">
      <c r="B51" s="102" t="str">
        <f t="shared" si="14"/>
        <v/>
      </c>
      <c r="C51" s="163" t="str">
        <f>IF(OR(B51="",AND(Eingabetabelle!E51="",Eingabetabelle!F51="",Eingabetabelle!G51="")),"",VLOOKUP(B51,EB_Hoechstbetraege,8))</f>
        <v/>
      </c>
      <c r="D51" s="115" t="str">
        <f t="shared" si="0"/>
        <v/>
      </c>
      <c r="E51" s="136" t="str">
        <f>IF(Eingabetabelle!E51="","",Eingabetabelle!E51*C51)</f>
        <v/>
      </c>
      <c r="F51" s="164" t="str">
        <f t="shared" si="1"/>
        <v/>
      </c>
      <c r="G51" s="136" t="str">
        <f>IF(Eingabetabelle!F51="","",Eingabetabelle!F51*C51)</f>
        <v/>
      </c>
      <c r="H51" s="115" t="str">
        <f t="shared" si="2"/>
        <v/>
      </c>
      <c r="I51" s="136" t="str">
        <f>IF(OR(M51="",AND(B51="",Eingabetabelle!G51="")),"",IF(AND(B51&gt;0,Eingabetabelle!G51=""),0,Eingabetabelle!G51*C51))</f>
        <v/>
      </c>
      <c r="J51" s="115" t="str">
        <f t="shared" si="3"/>
        <v/>
      </c>
      <c r="K51" s="142" t="str">
        <f t="shared" si="4"/>
        <v/>
      </c>
      <c r="L51" s="115" t="str">
        <f t="shared" si="5"/>
        <v/>
      </c>
      <c r="M51" s="136" t="str">
        <f t="shared" si="6"/>
        <v/>
      </c>
      <c r="N51" s="115" t="str">
        <f t="shared" si="7"/>
        <v/>
      </c>
      <c r="O51" s="136" t="str">
        <f t="shared" si="8"/>
        <v/>
      </c>
      <c r="P51" s="115" t="str">
        <f t="shared" si="9"/>
        <v/>
      </c>
      <c r="Q51" s="136" t="str">
        <f t="shared" si="10"/>
        <v/>
      </c>
      <c r="R51" s="115" t="str">
        <f t="shared" si="11"/>
        <v/>
      </c>
      <c r="S51" s="165" t="str">
        <f t="shared" si="12"/>
        <v/>
      </c>
      <c r="T51" s="165" t="str">
        <f t="shared" si="13"/>
        <v/>
      </c>
    </row>
    <row r="52" spans="2:20" s="1" customFormat="1" ht="14.1" customHeight="1" x14ac:dyDescent="0.2">
      <c r="B52" s="102" t="str">
        <f t="shared" si="14"/>
        <v/>
      </c>
      <c r="C52" s="163" t="str">
        <f>IF(OR(B52="",AND(Eingabetabelle!E52="",Eingabetabelle!F52="",Eingabetabelle!G52="")),"",VLOOKUP(B52,EB_Hoechstbetraege,8))</f>
        <v/>
      </c>
      <c r="D52" s="115" t="str">
        <f t="shared" si="0"/>
        <v/>
      </c>
      <c r="E52" s="136" t="str">
        <f>IF(Eingabetabelle!E52="","",Eingabetabelle!E52*C52)</f>
        <v/>
      </c>
      <c r="F52" s="164" t="str">
        <f t="shared" si="1"/>
        <v/>
      </c>
      <c r="G52" s="136" t="str">
        <f>IF(Eingabetabelle!F52="","",Eingabetabelle!F52*C52)</f>
        <v/>
      </c>
      <c r="H52" s="115" t="str">
        <f t="shared" si="2"/>
        <v/>
      </c>
      <c r="I52" s="136" t="str">
        <f>IF(OR(M52="",AND(B52="",Eingabetabelle!G52="")),"",IF(AND(B52&gt;0,Eingabetabelle!G52=""),0,Eingabetabelle!G52*C52))</f>
        <v/>
      </c>
      <c r="J52" s="115" t="str">
        <f t="shared" si="3"/>
        <v/>
      </c>
      <c r="K52" s="142" t="str">
        <f t="shared" si="4"/>
        <v/>
      </c>
      <c r="L52" s="115" t="str">
        <f t="shared" si="5"/>
        <v/>
      </c>
      <c r="M52" s="136" t="str">
        <f t="shared" si="6"/>
        <v/>
      </c>
      <c r="N52" s="115" t="str">
        <f t="shared" si="7"/>
        <v/>
      </c>
      <c r="O52" s="136" t="str">
        <f t="shared" si="8"/>
        <v/>
      </c>
      <c r="P52" s="115" t="str">
        <f t="shared" si="9"/>
        <v/>
      </c>
      <c r="Q52" s="136" t="str">
        <f t="shared" si="10"/>
        <v/>
      </c>
      <c r="R52" s="115" t="str">
        <f t="shared" si="11"/>
        <v/>
      </c>
      <c r="S52" s="165" t="str">
        <f t="shared" si="12"/>
        <v/>
      </c>
      <c r="T52" s="165" t="str">
        <f t="shared" si="13"/>
        <v/>
      </c>
    </row>
    <row r="53" spans="2:20" s="1" customFormat="1" ht="14.1" customHeight="1" x14ac:dyDescent="0.2">
      <c r="B53" s="102" t="str">
        <f t="shared" si="14"/>
        <v/>
      </c>
      <c r="C53" s="163" t="str">
        <f>IF(OR(B53="",AND(Eingabetabelle!E53="",Eingabetabelle!F53="",Eingabetabelle!G53="")),"",VLOOKUP(B53,EB_Hoechstbetraege,8))</f>
        <v/>
      </c>
      <c r="D53" s="115" t="str">
        <f t="shared" si="0"/>
        <v/>
      </c>
      <c r="E53" s="136" t="str">
        <f>IF(Eingabetabelle!E53="","",Eingabetabelle!E53*C53)</f>
        <v/>
      </c>
      <c r="F53" s="164" t="str">
        <f t="shared" si="1"/>
        <v/>
      </c>
      <c r="G53" s="136" t="str">
        <f>IF(Eingabetabelle!F53="","",Eingabetabelle!F53*C53)</f>
        <v/>
      </c>
      <c r="H53" s="115" t="str">
        <f t="shared" si="2"/>
        <v/>
      </c>
      <c r="I53" s="136" t="str">
        <f>IF(OR(M53="",AND(B53="",Eingabetabelle!G53="")),"",IF(AND(B53&gt;0,Eingabetabelle!G53=""),0,Eingabetabelle!G53*C53))</f>
        <v/>
      </c>
      <c r="J53" s="115" t="str">
        <f t="shared" si="3"/>
        <v/>
      </c>
      <c r="K53" s="142" t="str">
        <f t="shared" si="4"/>
        <v/>
      </c>
      <c r="L53" s="115" t="str">
        <f t="shared" si="5"/>
        <v/>
      </c>
      <c r="M53" s="136" t="str">
        <f t="shared" si="6"/>
        <v/>
      </c>
      <c r="N53" s="115" t="str">
        <f t="shared" si="7"/>
        <v/>
      </c>
      <c r="O53" s="136" t="str">
        <f t="shared" si="8"/>
        <v/>
      </c>
      <c r="P53" s="115" t="str">
        <f t="shared" si="9"/>
        <v/>
      </c>
      <c r="Q53" s="136" t="str">
        <f t="shared" si="10"/>
        <v/>
      </c>
      <c r="R53" s="115" t="str">
        <f t="shared" si="11"/>
        <v/>
      </c>
      <c r="S53" s="165" t="str">
        <f t="shared" si="12"/>
        <v/>
      </c>
      <c r="T53" s="165" t="str">
        <f t="shared" si="13"/>
        <v/>
      </c>
    </row>
    <row r="54" spans="2:20" s="1" customFormat="1" ht="14.1" customHeight="1" x14ac:dyDescent="0.2">
      <c r="B54" s="102" t="str">
        <f t="shared" si="14"/>
        <v/>
      </c>
      <c r="C54" s="163" t="str">
        <f>IF(OR(B54="",AND(Eingabetabelle!E54="",Eingabetabelle!F54="",Eingabetabelle!G54="")),"",VLOOKUP(B54,EB_Hoechstbetraege,8))</f>
        <v/>
      </c>
      <c r="D54" s="115" t="str">
        <f t="shared" si="0"/>
        <v/>
      </c>
      <c r="E54" s="136" t="str">
        <f>IF(Eingabetabelle!E54="","",Eingabetabelle!E54*C54)</f>
        <v/>
      </c>
      <c r="F54" s="164" t="str">
        <f t="shared" si="1"/>
        <v/>
      </c>
      <c r="G54" s="136" t="str">
        <f>IF(Eingabetabelle!F54="","",Eingabetabelle!F54*C54)</f>
        <v/>
      </c>
      <c r="H54" s="115" t="str">
        <f t="shared" si="2"/>
        <v/>
      </c>
      <c r="I54" s="136" t="str">
        <f>IF(OR(M54="",AND(B54="",Eingabetabelle!G54="")),"",IF(AND(B54&gt;0,Eingabetabelle!G54=""),0,Eingabetabelle!G54*C54))</f>
        <v/>
      </c>
      <c r="J54" s="115" t="str">
        <f t="shared" si="3"/>
        <v/>
      </c>
      <c r="K54" s="142" t="str">
        <f t="shared" si="4"/>
        <v/>
      </c>
      <c r="L54" s="115" t="str">
        <f t="shared" si="5"/>
        <v/>
      </c>
      <c r="M54" s="136" t="str">
        <f t="shared" si="6"/>
        <v/>
      </c>
      <c r="N54" s="115" t="str">
        <f t="shared" si="7"/>
        <v/>
      </c>
      <c r="O54" s="136" t="str">
        <f t="shared" si="8"/>
        <v/>
      </c>
      <c r="P54" s="115" t="str">
        <f t="shared" si="9"/>
        <v/>
      </c>
      <c r="Q54" s="136" t="str">
        <f t="shared" si="10"/>
        <v/>
      </c>
      <c r="R54" s="115" t="str">
        <f t="shared" si="11"/>
        <v/>
      </c>
      <c r="S54" s="165" t="str">
        <f t="shared" si="12"/>
        <v/>
      </c>
      <c r="T54" s="165" t="str">
        <f t="shared" si="13"/>
        <v/>
      </c>
    </row>
    <row r="55" spans="2:20" s="1" customFormat="1" ht="14.1" customHeight="1" x14ac:dyDescent="0.2">
      <c r="B55" s="102" t="str">
        <f t="shared" si="14"/>
        <v/>
      </c>
      <c r="C55" s="163" t="str">
        <f>IF(OR(B55="",AND(Eingabetabelle!E55="",Eingabetabelle!F55="",Eingabetabelle!G55="")),"",VLOOKUP(B55,EB_Hoechstbetraege,8))</f>
        <v/>
      </c>
      <c r="D55" s="115" t="str">
        <f t="shared" si="0"/>
        <v/>
      </c>
      <c r="E55" s="136" t="str">
        <f>IF(Eingabetabelle!E55="","",Eingabetabelle!E55*C55)</f>
        <v/>
      </c>
      <c r="F55" s="164" t="str">
        <f t="shared" si="1"/>
        <v/>
      </c>
      <c r="G55" s="136" t="str">
        <f>IF(Eingabetabelle!F55="","",Eingabetabelle!F55*C55)</f>
        <v/>
      </c>
      <c r="H55" s="115" t="str">
        <f t="shared" si="2"/>
        <v/>
      </c>
      <c r="I55" s="136" t="str">
        <f>IF(OR(M55="",AND(B55="",Eingabetabelle!G55="")),"",IF(AND(B55&gt;0,Eingabetabelle!G55=""),0,Eingabetabelle!G55*C55))</f>
        <v/>
      </c>
      <c r="J55" s="115" t="str">
        <f t="shared" si="3"/>
        <v/>
      </c>
      <c r="K55" s="142" t="str">
        <f t="shared" si="4"/>
        <v/>
      </c>
      <c r="L55" s="115" t="str">
        <f t="shared" si="5"/>
        <v/>
      </c>
      <c r="M55" s="136" t="str">
        <f t="shared" si="6"/>
        <v/>
      </c>
      <c r="N55" s="115" t="str">
        <f t="shared" si="7"/>
        <v/>
      </c>
      <c r="O55" s="136" t="str">
        <f t="shared" si="8"/>
        <v/>
      </c>
      <c r="P55" s="115" t="str">
        <f t="shared" si="9"/>
        <v/>
      </c>
      <c r="Q55" s="136" t="str">
        <f t="shared" si="10"/>
        <v/>
      </c>
      <c r="R55" s="115" t="str">
        <f t="shared" si="11"/>
        <v/>
      </c>
      <c r="S55" s="165" t="str">
        <f t="shared" si="12"/>
        <v/>
      </c>
      <c r="T55" s="165" t="str">
        <f t="shared" si="13"/>
        <v/>
      </c>
    </row>
    <row r="56" spans="2:20" s="1" customFormat="1" ht="14.1" customHeight="1" x14ac:dyDescent="0.2">
      <c r="B56" s="102" t="str">
        <f t="shared" si="14"/>
        <v/>
      </c>
      <c r="C56" s="163" t="str">
        <f>IF(OR(B56="",AND(Eingabetabelle!E56="",Eingabetabelle!F56="",Eingabetabelle!G56="")),"",VLOOKUP(B56,EB_Hoechstbetraege,8))</f>
        <v/>
      </c>
      <c r="D56" s="115" t="str">
        <f t="shared" si="0"/>
        <v/>
      </c>
      <c r="E56" s="136" t="str">
        <f>IF(Eingabetabelle!E56="","",Eingabetabelle!E56*C56)</f>
        <v/>
      </c>
      <c r="F56" s="164" t="str">
        <f t="shared" si="1"/>
        <v/>
      </c>
      <c r="G56" s="136" t="str">
        <f>IF(Eingabetabelle!F56="","",Eingabetabelle!F56*C56)</f>
        <v/>
      </c>
      <c r="H56" s="115" t="str">
        <f t="shared" si="2"/>
        <v/>
      </c>
      <c r="I56" s="136" t="str">
        <f>IF(OR(M56="",AND(B56="",Eingabetabelle!G56="")),"",IF(AND(B56&gt;0,Eingabetabelle!G56=""),0,Eingabetabelle!G56*C56))</f>
        <v/>
      </c>
      <c r="J56" s="115" t="str">
        <f t="shared" si="3"/>
        <v/>
      </c>
      <c r="K56" s="142" t="str">
        <f t="shared" si="4"/>
        <v/>
      </c>
      <c r="L56" s="115" t="str">
        <f t="shared" si="5"/>
        <v/>
      </c>
      <c r="M56" s="136" t="str">
        <f t="shared" si="6"/>
        <v/>
      </c>
      <c r="N56" s="115" t="str">
        <f t="shared" si="7"/>
        <v/>
      </c>
      <c r="O56" s="136" t="str">
        <f t="shared" si="8"/>
        <v/>
      </c>
      <c r="P56" s="115" t="str">
        <f t="shared" si="9"/>
        <v/>
      </c>
      <c r="Q56" s="136" t="str">
        <f t="shared" si="10"/>
        <v/>
      </c>
      <c r="R56" s="115" t="str">
        <f t="shared" si="11"/>
        <v/>
      </c>
      <c r="S56" s="165" t="str">
        <f t="shared" si="12"/>
        <v/>
      </c>
      <c r="T56" s="165" t="str">
        <f t="shared" si="13"/>
        <v/>
      </c>
    </row>
    <row r="57" spans="2:20" s="1" customFormat="1" ht="14.1" customHeight="1" x14ac:dyDescent="0.2">
      <c r="B57" s="102" t="str">
        <f t="shared" si="14"/>
        <v/>
      </c>
      <c r="C57" s="163" t="str">
        <f>IF(OR(B57="",AND(Eingabetabelle!E57="",Eingabetabelle!F57="",Eingabetabelle!G57="")),"",VLOOKUP(B57,EB_Hoechstbetraege,8))</f>
        <v/>
      </c>
      <c r="D57" s="115" t="str">
        <f t="shared" si="0"/>
        <v/>
      </c>
      <c r="E57" s="136" t="str">
        <f>IF(Eingabetabelle!E57="","",Eingabetabelle!E57*C57)</f>
        <v/>
      </c>
      <c r="F57" s="164" t="str">
        <f t="shared" si="1"/>
        <v/>
      </c>
      <c r="G57" s="136" t="str">
        <f>IF(Eingabetabelle!F57="","",Eingabetabelle!F57*C57)</f>
        <v/>
      </c>
      <c r="H57" s="115" t="str">
        <f t="shared" si="2"/>
        <v/>
      </c>
      <c r="I57" s="136" t="str">
        <f>IF(OR(M57="",AND(B57="",Eingabetabelle!G57="")),"",IF(AND(B57&gt;0,Eingabetabelle!G57=""),0,Eingabetabelle!G57*C57))</f>
        <v/>
      </c>
      <c r="J57" s="115" t="str">
        <f t="shared" si="3"/>
        <v/>
      </c>
      <c r="K57" s="142" t="str">
        <f t="shared" si="4"/>
        <v/>
      </c>
      <c r="L57" s="115" t="str">
        <f t="shared" si="5"/>
        <v/>
      </c>
      <c r="M57" s="136" t="str">
        <f t="shared" si="6"/>
        <v/>
      </c>
      <c r="N57" s="115" t="str">
        <f t="shared" si="7"/>
        <v/>
      </c>
      <c r="O57" s="136" t="str">
        <f t="shared" si="8"/>
        <v/>
      </c>
      <c r="P57" s="115" t="str">
        <f t="shared" si="9"/>
        <v/>
      </c>
      <c r="Q57" s="136" t="str">
        <f t="shared" si="10"/>
        <v/>
      </c>
      <c r="R57" s="115" t="str">
        <f t="shared" si="11"/>
        <v/>
      </c>
      <c r="S57" s="165" t="str">
        <f t="shared" si="12"/>
        <v/>
      </c>
      <c r="T57" s="165" t="str">
        <f t="shared" si="13"/>
        <v/>
      </c>
    </row>
    <row r="58" spans="2:20" s="1" customFormat="1" ht="14.1" customHeight="1" x14ac:dyDescent="0.2">
      <c r="B58" s="102" t="str">
        <f t="shared" si="14"/>
        <v/>
      </c>
      <c r="C58" s="163" t="str">
        <f>IF(OR(B58="",AND(Eingabetabelle!E58="",Eingabetabelle!F58="",Eingabetabelle!G58="")),"",VLOOKUP(B58,EB_Hoechstbetraege,8))</f>
        <v/>
      </c>
      <c r="D58" s="115" t="str">
        <f t="shared" si="0"/>
        <v/>
      </c>
      <c r="E58" s="136" t="str">
        <f>IF(Eingabetabelle!E58="","",Eingabetabelle!E58*C58)</f>
        <v/>
      </c>
      <c r="F58" s="164" t="str">
        <f t="shared" si="1"/>
        <v/>
      </c>
      <c r="G58" s="136" t="str">
        <f>IF(Eingabetabelle!F58="","",Eingabetabelle!F58*C58)</f>
        <v/>
      </c>
      <c r="H58" s="115" t="str">
        <f t="shared" si="2"/>
        <v/>
      </c>
      <c r="I58" s="136" t="str">
        <f>IF(OR(M58="",AND(B58="",Eingabetabelle!G58="")),"",IF(AND(B58&gt;0,Eingabetabelle!G58=""),0,Eingabetabelle!G58*C58))</f>
        <v/>
      </c>
      <c r="J58" s="115" t="str">
        <f t="shared" si="3"/>
        <v/>
      </c>
      <c r="K58" s="142" t="str">
        <f t="shared" si="4"/>
        <v/>
      </c>
      <c r="L58" s="115" t="str">
        <f t="shared" si="5"/>
        <v/>
      </c>
      <c r="M58" s="136" t="str">
        <f t="shared" si="6"/>
        <v/>
      </c>
      <c r="N58" s="115" t="str">
        <f t="shared" si="7"/>
        <v/>
      </c>
      <c r="O58" s="136" t="str">
        <f t="shared" si="8"/>
        <v/>
      </c>
      <c r="P58" s="115" t="str">
        <f t="shared" si="9"/>
        <v/>
      </c>
      <c r="Q58" s="136" t="str">
        <f t="shared" si="10"/>
        <v/>
      </c>
      <c r="R58" s="115" t="str">
        <f t="shared" si="11"/>
        <v/>
      </c>
      <c r="S58" s="165" t="str">
        <f t="shared" si="12"/>
        <v/>
      </c>
      <c r="T58" s="165" t="str">
        <f t="shared" si="13"/>
        <v/>
      </c>
    </row>
    <row r="59" spans="2:20" s="1" customFormat="1" ht="14.1" customHeight="1" x14ac:dyDescent="0.2">
      <c r="B59" s="102" t="str">
        <f t="shared" si="14"/>
        <v/>
      </c>
      <c r="C59" s="163" t="str">
        <f>IF(OR(B59="",AND(Eingabetabelle!E59="",Eingabetabelle!F59="",Eingabetabelle!G59="")),"",VLOOKUP(B59,EB_Hoechstbetraege,8))</f>
        <v/>
      </c>
      <c r="D59" s="115" t="str">
        <f t="shared" si="0"/>
        <v/>
      </c>
      <c r="E59" s="136" t="str">
        <f>IF(Eingabetabelle!E59="","",Eingabetabelle!E59*C59)</f>
        <v/>
      </c>
      <c r="F59" s="164" t="str">
        <f t="shared" si="1"/>
        <v/>
      </c>
      <c r="G59" s="136" t="str">
        <f>IF(Eingabetabelle!F59="","",Eingabetabelle!F59*C59)</f>
        <v/>
      </c>
      <c r="H59" s="115" t="str">
        <f t="shared" si="2"/>
        <v/>
      </c>
      <c r="I59" s="136" t="str">
        <f>IF(OR(M59="",AND(B59="",Eingabetabelle!G59="")),"",IF(AND(B59&gt;0,Eingabetabelle!G59=""),0,Eingabetabelle!G59*C59))</f>
        <v/>
      </c>
      <c r="J59" s="115" t="str">
        <f t="shared" si="3"/>
        <v/>
      </c>
      <c r="K59" s="142" t="str">
        <f t="shared" si="4"/>
        <v/>
      </c>
      <c r="L59" s="115" t="str">
        <f t="shared" si="5"/>
        <v/>
      </c>
      <c r="M59" s="136" t="str">
        <f t="shared" si="6"/>
        <v/>
      </c>
      <c r="N59" s="115" t="str">
        <f t="shared" si="7"/>
        <v/>
      </c>
      <c r="O59" s="136" t="str">
        <f t="shared" si="8"/>
        <v/>
      </c>
      <c r="P59" s="115" t="str">
        <f t="shared" si="9"/>
        <v/>
      </c>
      <c r="Q59" s="136" t="str">
        <f t="shared" si="10"/>
        <v/>
      </c>
      <c r="R59" s="115" t="str">
        <f t="shared" si="11"/>
        <v/>
      </c>
      <c r="S59" s="165" t="str">
        <f t="shared" si="12"/>
        <v/>
      </c>
      <c r="T59" s="165" t="str">
        <f t="shared" si="13"/>
        <v/>
      </c>
    </row>
    <row r="60" spans="2:20" s="1" customFormat="1" ht="14.1" customHeight="1" x14ac:dyDescent="0.2">
      <c r="B60" s="102" t="str">
        <f t="shared" si="14"/>
        <v/>
      </c>
      <c r="C60" s="163" t="str">
        <f>IF(OR(B60="",AND(Eingabetabelle!E60="",Eingabetabelle!F60="",Eingabetabelle!G60="")),"",VLOOKUP(B60,EB_Hoechstbetraege,8))</f>
        <v/>
      </c>
      <c r="D60" s="115" t="str">
        <f t="shared" si="0"/>
        <v/>
      </c>
      <c r="E60" s="136" t="str">
        <f>IF(Eingabetabelle!E60="","",Eingabetabelle!E60*C60)</f>
        <v/>
      </c>
      <c r="F60" s="164" t="str">
        <f t="shared" si="1"/>
        <v/>
      </c>
      <c r="G60" s="136" t="str">
        <f>IF(Eingabetabelle!F60="","",Eingabetabelle!F60*C60)</f>
        <v/>
      </c>
      <c r="H60" s="115" t="str">
        <f t="shared" si="2"/>
        <v/>
      </c>
      <c r="I60" s="136" t="str">
        <f>IF(OR(M60="",AND(B60="",Eingabetabelle!G60="")),"",IF(AND(B60&gt;0,Eingabetabelle!G60=""),0,Eingabetabelle!G60*C60))</f>
        <v/>
      </c>
      <c r="J60" s="115" t="str">
        <f t="shared" si="3"/>
        <v/>
      </c>
      <c r="K60" s="142" t="str">
        <f t="shared" si="4"/>
        <v/>
      </c>
      <c r="L60" s="115" t="str">
        <f t="shared" si="5"/>
        <v/>
      </c>
      <c r="M60" s="136" t="str">
        <f t="shared" si="6"/>
        <v/>
      </c>
      <c r="N60" s="115" t="str">
        <f t="shared" si="7"/>
        <v/>
      </c>
      <c r="O60" s="136" t="str">
        <f t="shared" si="8"/>
        <v/>
      </c>
      <c r="P60" s="115" t="str">
        <f t="shared" si="9"/>
        <v/>
      </c>
      <c r="Q60" s="136" t="str">
        <f t="shared" si="10"/>
        <v/>
      </c>
      <c r="R60" s="115" t="str">
        <f t="shared" si="11"/>
        <v/>
      </c>
      <c r="S60" s="165" t="str">
        <f t="shared" si="12"/>
        <v/>
      </c>
      <c r="T60" s="165" t="str">
        <f t="shared" si="13"/>
        <v/>
      </c>
    </row>
    <row r="61" spans="2:20" s="1" customFormat="1" ht="14.1" customHeight="1" x14ac:dyDescent="0.2">
      <c r="B61" s="102" t="str">
        <f t="shared" si="14"/>
        <v/>
      </c>
      <c r="C61" s="163" t="str">
        <f>IF(OR(B61="",AND(Eingabetabelle!E61="",Eingabetabelle!F61="",Eingabetabelle!G61="")),"",VLOOKUP(B61,EB_Hoechstbetraege,8))</f>
        <v/>
      </c>
      <c r="D61" s="115" t="str">
        <f t="shared" si="0"/>
        <v/>
      </c>
      <c r="E61" s="136" t="str">
        <f>IF(Eingabetabelle!E61="","",Eingabetabelle!E61*C61)</f>
        <v/>
      </c>
      <c r="F61" s="164" t="str">
        <f t="shared" si="1"/>
        <v/>
      </c>
      <c r="G61" s="136" t="str">
        <f>IF(Eingabetabelle!F61="","",Eingabetabelle!F61*C61)</f>
        <v/>
      </c>
      <c r="H61" s="115" t="str">
        <f t="shared" si="2"/>
        <v/>
      </c>
      <c r="I61" s="136" t="str">
        <f>IF(OR(M61="",AND(B61="",Eingabetabelle!G61="")),"",IF(AND(B61&gt;0,Eingabetabelle!G61=""),0,Eingabetabelle!G61*C61))</f>
        <v/>
      </c>
      <c r="J61" s="115" t="str">
        <f t="shared" si="3"/>
        <v/>
      </c>
      <c r="K61" s="142" t="str">
        <f t="shared" si="4"/>
        <v/>
      </c>
      <c r="L61" s="115" t="str">
        <f t="shared" si="5"/>
        <v/>
      </c>
      <c r="M61" s="136" t="str">
        <f t="shared" si="6"/>
        <v/>
      </c>
      <c r="N61" s="115" t="str">
        <f t="shared" si="7"/>
        <v/>
      </c>
      <c r="O61" s="136" t="str">
        <f t="shared" si="8"/>
        <v/>
      </c>
      <c r="P61" s="115" t="str">
        <f t="shared" si="9"/>
        <v/>
      </c>
      <c r="Q61" s="136" t="str">
        <f t="shared" si="10"/>
        <v/>
      </c>
      <c r="R61" s="115" t="str">
        <f t="shared" si="11"/>
        <v/>
      </c>
      <c r="S61" s="165" t="str">
        <f t="shared" si="12"/>
        <v/>
      </c>
      <c r="T61" s="165" t="str">
        <f t="shared" si="13"/>
        <v/>
      </c>
    </row>
    <row r="62" spans="2:20" s="1" customFormat="1" ht="14.1" customHeight="1" x14ac:dyDescent="0.2">
      <c r="B62" s="102" t="str">
        <f t="shared" si="14"/>
        <v/>
      </c>
      <c r="C62" s="163" t="str">
        <f>IF(OR(B62="",AND(Eingabetabelle!E62="",Eingabetabelle!F62="",Eingabetabelle!G62="")),"",VLOOKUP(B62,EB_Hoechstbetraege,8))</f>
        <v/>
      </c>
      <c r="D62" s="115" t="str">
        <f t="shared" si="0"/>
        <v/>
      </c>
      <c r="E62" s="136" t="str">
        <f>IF(Eingabetabelle!E62="","",Eingabetabelle!E62*C62)</f>
        <v/>
      </c>
      <c r="F62" s="164" t="str">
        <f t="shared" si="1"/>
        <v/>
      </c>
      <c r="G62" s="136" t="str">
        <f>IF(Eingabetabelle!F62="","",Eingabetabelle!F62*C62)</f>
        <v/>
      </c>
      <c r="H62" s="115" t="str">
        <f t="shared" si="2"/>
        <v/>
      </c>
      <c r="I62" s="136" t="str">
        <f>IF(OR(M62="",AND(B62="",Eingabetabelle!G62="")),"",IF(AND(B62&gt;0,Eingabetabelle!G62=""),0,Eingabetabelle!G62*C62))</f>
        <v/>
      </c>
      <c r="J62" s="115" t="str">
        <f t="shared" si="3"/>
        <v/>
      </c>
      <c r="K62" s="142" t="str">
        <f t="shared" si="4"/>
        <v/>
      </c>
      <c r="L62" s="115" t="str">
        <f t="shared" si="5"/>
        <v/>
      </c>
      <c r="M62" s="136" t="str">
        <f t="shared" si="6"/>
        <v/>
      </c>
      <c r="N62" s="115" t="str">
        <f t="shared" si="7"/>
        <v/>
      </c>
      <c r="O62" s="136" t="str">
        <f t="shared" si="8"/>
        <v/>
      </c>
      <c r="P62" s="115" t="str">
        <f t="shared" si="9"/>
        <v/>
      </c>
      <c r="Q62" s="136" t="str">
        <f t="shared" si="10"/>
        <v/>
      </c>
      <c r="R62" s="115" t="str">
        <f t="shared" si="11"/>
        <v/>
      </c>
      <c r="S62" s="165" t="str">
        <f t="shared" si="12"/>
        <v/>
      </c>
      <c r="T62" s="165" t="str">
        <f t="shared" si="13"/>
        <v/>
      </c>
    </row>
    <row r="63" spans="2:20" s="1" customFormat="1" ht="14.1" customHeight="1" x14ac:dyDescent="0.2">
      <c r="B63" s="102" t="str">
        <f t="shared" si="14"/>
        <v/>
      </c>
      <c r="C63" s="163" t="str">
        <f>IF(OR(B63="",AND(Eingabetabelle!E63="",Eingabetabelle!F63="",Eingabetabelle!G63="")),"",VLOOKUP(B63,EB_Hoechstbetraege,8))</f>
        <v/>
      </c>
      <c r="D63" s="115" t="str">
        <f t="shared" si="0"/>
        <v/>
      </c>
      <c r="E63" s="136" t="str">
        <f>IF(Eingabetabelle!E63="","",Eingabetabelle!E63*C63)</f>
        <v/>
      </c>
      <c r="F63" s="164" t="str">
        <f t="shared" si="1"/>
        <v/>
      </c>
      <c r="G63" s="136" t="str">
        <f>IF(Eingabetabelle!F63="","",Eingabetabelle!F63*C63)</f>
        <v/>
      </c>
      <c r="H63" s="115" t="str">
        <f t="shared" si="2"/>
        <v/>
      </c>
      <c r="I63" s="136" t="str">
        <f>IF(OR(M63="",AND(B63="",Eingabetabelle!G63="")),"",IF(AND(B63&gt;0,Eingabetabelle!G63=""),0,Eingabetabelle!G63*C63))</f>
        <v/>
      </c>
      <c r="J63" s="115" t="str">
        <f t="shared" si="3"/>
        <v/>
      </c>
      <c r="K63" s="142" t="str">
        <f t="shared" si="4"/>
        <v/>
      </c>
      <c r="L63" s="115" t="str">
        <f t="shared" si="5"/>
        <v/>
      </c>
      <c r="M63" s="136" t="str">
        <f t="shared" si="6"/>
        <v/>
      </c>
      <c r="N63" s="115" t="str">
        <f t="shared" si="7"/>
        <v/>
      </c>
      <c r="O63" s="136" t="str">
        <f t="shared" si="8"/>
        <v/>
      </c>
      <c r="P63" s="115" t="str">
        <f t="shared" si="9"/>
        <v/>
      </c>
      <c r="Q63" s="136" t="str">
        <f t="shared" si="10"/>
        <v/>
      </c>
      <c r="R63" s="115" t="str">
        <f t="shared" si="11"/>
        <v/>
      </c>
      <c r="S63" s="165" t="str">
        <f t="shared" si="12"/>
        <v/>
      </c>
      <c r="T63" s="165" t="str">
        <f t="shared" si="13"/>
        <v/>
      </c>
    </row>
    <row r="64" spans="2:20" s="1" customFormat="1" ht="14.1" customHeight="1" x14ac:dyDescent="0.2">
      <c r="B64" s="102" t="str">
        <f t="shared" si="14"/>
        <v/>
      </c>
      <c r="C64" s="163" t="str">
        <f>IF(OR(B64="",AND(Eingabetabelle!E64="",Eingabetabelle!F64="",Eingabetabelle!G64="")),"",VLOOKUP(B64,EB_Hoechstbetraege,8))</f>
        <v/>
      </c>
      <c r="D64" s="115" t="str">
        <f t="shared" si="0"/>
        <v/>
      </c>
      <c r="E64" s="136" t="str">
        <f>IF(Eingabetabelle!E64="","",Eingabetabelle!E64*C64)</f>
        <v/>
      </c>
      <c r="F64" s="164" t="str">
        <f t="shared" si="1"/>
        <v/>
      </c>
      <c r="G64" s="136" t="str">
        <f>IF(Eingabetabelle!F64="","",Eingabetabelle!F64*C64)</f>
        <v/>
      </c>
      <c r="H64" s="115" t="str">
        <f t="shared" si="2"/>
        <v/>
      </c>
      <c r="I64" s="136" t="str">
        <f>IF(OR(M64="",AND(B64="",Eingabetabelle!G64="")),"",IF(AND(B64&gt;0,Eingabetabelle!G64=""),0,Eingabetabelle!G64*C64))</f>
        <v/>
      </c>
      <c r="J64" s="115" t="str">
        <f t="shared" si="3"/>
        <v/>
      </c>
      <c r="K64" s="142" t="str">
        <f t="shared" si="4"/>
        <v/>
      </c>
      <c r="L64" s="115" t="str">
        <f t="shared" si="5"/>
        <v/>
      </c>
      <c r="M64" s="136" t="str">
        <f t="shared" si="6"/>
        <v/>
      </c>
      <c r="N64" s="115" t="str">
        <f t="shared" si="7"/>
        <v/>
      </c>
      <c r="O64" s="136" t="str">
        <f t="shared" si="8"/>
        <v/>
      </c>
      <c r="P64" s="115" t="str">
        <f t="shared" si="9"/>
        <v/>
      </c>
      <c r="Q64" s="136" t="str">
        <f t="shared" si="10"/>
        <v/>
      </c>
      <c r="R64" s="115" t="str">
        <f t="shared" si="11"/>
        <v/>
      </c>
      <c r="S64" s="165" t="str">
        <f t="shared" si="12"/>
        <v/>
      </c>
      <c r="T64" s="165" t="str">
        <f t="shared" si="13"/>
        <v/>
      </c>
    </row>
    <row r="65" spans="2:20" s="1" customFormat="1" ht="14.1" customHeight="1" x14ac:dyDescent="0.2">
      <c r="B65" s="102" t="str">
        <f t="shared" si="14"/>
        <v/>
      </c>
      <c r="C65" s="163" t="str">
        <f>IF(OR(B65="",AND(Eingabetabelle!E65="",Eingabetabelle!F65="",Eingabetabelle!G65="")),"",VLOOKUP(B65,EB_Hoechstbetraege,8))</f>
        <v/>
      </c>
      <c r="D65" s="115" t="str">
        <f t="shared" si="0"/>
        <v/>
      </c>
      <c r="E65" s="136" t="str">
        <f>IF(Eingabetabelle!E65="","",Eingabetabelle!E65*C65)</f>
        <v/>
      </c>
      <c r="F65" s="164" t="str">
        <f t="shared" si="1"/>
        <v/>
      </c>
      <c r="G65" s="136" t="str">
        <f>IF(Eingabetabelle!F65="","",Eingabetabelle!F65*C65)</f>
        <v/>
      </c>
      <c r="H65" s="115" t="str">
        <f t="shared" si="2"/>
        <v/>
      </c>
      <c r="I65" s="136" t="str">
        <f>IF(OR(M65="",AND(B65="",Eingabetabelle!G65="")),"",IF(AND(B65&gt;0,Eingabetabelle!G65=""),0,Eingabetabelle!G65*C65))</f>
        <v/>
      </c>
      <c r="J65" s="115" t="str">
        <f t="shared" si="3"/>
        <v/>
      </c>
      <c r="K65" s="142" t="str">
        <f t="shared" si="4"/>
        <v/>
      </c>
      <c r="L65" s="115" t="str">
        <f t="shared" si="5"/>
        <v/>
      </c>
      <c r="M65" s="136" t="str">
        <f t="shared" si="6"/>
        <v/>
      </c>
      <c r="N65" s="115" t="str">
        <f t="shared" si="7"/>
        <v/>
      </c>
      <c r="O65" s="136" t="str">
        <f t="shared" si="8"/>
        <v/>
      </c>
      <c r="P65" s="115" t="str">
        <f t="shared" si="9"/>
        <v/>
      </c>
      <c r="Q65" s="136" t="str">
        <f t="shared" si="10"/>
        <v/>
      </c>
      <c r="R65" s="115" t="str">
        <f t="shared" si="11"/>
        <v/>
      </c>
      <c r="S65" s="165" t="str">
        <f t="shared" si="12"/>
        <v/>
      </c>
      <c r="T65" s="165" t="str">
        <f t="shared" si="13"/>
        <v/>
      </c>
    </row>
    <row r="66" spans="2:20" s="1" customFormat="1" ht="14.1" customHeight="1" x14ac:dyDescent="0.2">
      <c r="B66" s="102" t="str">
        <f t="shared" si="14"/>
        <v/>
      </c>
      <c r="C66" s="163" t="str">
        <f>IF(OR(B66="",AND(Eingabetabelle!E66="",Eingabetabelle!F66="",Eingabetabelle!G66="")),"",VLOOKUP(B66,EB_Hoechstbetraege,8))</f>
        <v/>
      </c>
      <c r="D66" s="115" t="str">
        <f t="shared" si="0"/>
        <v/>
      </c>
      <c r="E66" s="136" t="str">
        <f>IF(Eingabetabelle!E66="","",Eingabetabelle!E66*C66)</f>
        <v/>
      </c>
      <c r="F66" s="164" t="str">
        <f t="shared" si="1"/>
        <v/>
      </c>
      <c r="G66" s="136" t="str">
        <f>IF(Eingabetabelle!F66="","",Eingabetabelle!F66*C66)</f>
        <v/>
      </c>
      <c r="H66" s="115" t="str">
        <f t="shared" si="2"/>
        <v/>
      </c>
      <c r="I66" s="136" t="str">
        <f>IF(OR(M66="",AND(B66="",Eingabetabelle!G66="")),"",IF(AND(B66&gt;0,Eingabetabelle!G66=""),0,Eingabetabelle!G66*C66))</f>
        <v/>
      </c>
      <c r="J66" s="115" t="str">
        <f t="shared" si="3"/>
        <v/>
      </c>
      <c r="K66" s="142" t="str">
        <f t="shared" si="4"/>
        <v/>
      </c>
      <c r="L66" s="115" t="str">
        <f t="shared" si="5"/>
        <v/>
      </c>
      <c r="M66" s="136" t="str">
        <f t="shared" si="6"/>
        <v/>
      </c>
      <c r="N66" s="115" t="str">
        <f t="shared" si="7"/>
        <v/>
      </c>
      <c r="O66" s="136" t="str">
        <f t="shared" si="8"/>
        <v/>
      </c>
      <c r="P66" s="115" t="str">
        <f t="shared" si="9"/>
        <v/>
      </c>
      <c r="Q66" s="136" t="str">
        <f t="shared" si="10"/>
        <v/>
      </c>
      <c r="R66" s="115" t="str">
        <f t="shared" si="11"/>
        <v/>
      </c>
      <c r="S66" s="165" t="str">
        <f t="shared" si="12"/>
        <v/>
      </c>
      <c r="T66" s="165" t="str">
        <f t="shared" si="13"/>
        <v/>
      </c>
    </row>
    <row r="67" spans="2:20" s="1" customFormat="1" ht="14.1" customHeight="1" x14ac:dyDescent="0.2">
      <c r="B67" s="102" t="str">
        <f t="shared" si="14"/>
        <v/>
      </c>
      <c r="C67" s="163" t="str">
        <f>IF(OR(B67="",AND(Eingabetabelle!E67="",Eingabetabelle!F67="",Eingabetabelle!G67="")),"",VLOOKUP(B67,EB_Hoechstbetraege,8))</f>
        <v/>
      </c>
      <c r="D67" s="115" t="str">
        <f t="shared" si="0"/>
        <v/>
      </c>
      <c r="E67" s="136" t="str">
        <f>IF(Eingabetabelle!E67="","",Eingabetabelle!E67*C67)</f>
        <v/>
      </c>
      <c r="F67" s="164" t="str">
        <f t="shared" si="1"/>
        <v/>
      </c>
      <c r="G67" s="136" t="str">
        <f>IF(Eingabetabelle!F67="","",Eingabetabelle!F67*C67)</f>
        <v/>
      </c>
      <c r="H67" s="115" t="str">
        <f t="shared" si="2"/>
        <v/>
      </c>
      <c r="I67" s="136" t="str">
        <f>IF(OR(M67="",AND(B67="",Eingabetabelle!G67="")),"",IF(AND(B67&gt;0,Eingabetabelle!G67=""),0,Eingabetabelle!G67*C67))</f>
        <v/>
      </c>
      <c r="J67" s="115" t="str">
        <f t="shared" si="3"/>
        <v/>
      </c>
      <c r="K67" s="142" t="str">
        <f t="shared" si="4"/>
        <v/>
      </c>
      <c r="L67" s="115" t="str">
        <f t="shared" si="5"/>
        <v/>
      </c>
      <c r="M67" s="136" t="str">
        <f t="shared" si="6"/>
        <v/>
      </c>
      <c r="N67" s="115" t="str">
        <f t="shared" si="7"/>
        <v/>
      </c>
      <c r="O67" s="136" t="str">
        <f t="shared" si="8"/>
        <v/>
      </c>
      <c r="P67" s="115" t="str">
        <f t="shared" si="9"/>
        <v/>
      </c>
      <c r="Q67" s="136" t="str">
        <f t="shared" si="10"/>
        <v/>
      </c>
      <c r="R67" s="115" t="str">
        <f t="shared" si="11"/>
        <v/>
      </c>
      <c r="S67" s="165" t="str">
        <f t="shared" si="12"/>
        <v/>
      </c>
      <c r="T67" s="165" t="str">
        <f t="shared" si="13"/>
        <v/>
      </c>
    </row>
    <row r="68" spans="2:20" s="1" customFormat="1" ht="14.1" customHeight="1" x14ac:dyDescent="0.2">
      <c r="B68" s="102" t="str">
        <f t="shared" si="14"/>
        <v/>
      </c>
      <c r="C68" s="163" t="str">
        <f>IF(OR(B68="",AND(Eingabetabelle!E68="",Eingabetabelle!F68="",Eingabetabelle!G68="")),"",VLOOKUP(B68,EB_Hoechstbetraege,8))</f>
        <v/>
      </c>
      <c r="D68" s="164"/>
      <c r="E68" s="136" t="str">
        <f>IF(Eingabetabelle!E68="","",Eingabetabelle!E68*C68)</f>
        <v/>
      </c>
      <c r="F68" s="164" t="str">
        <f t="shared" si="1"/>
        <v/>
      </c>
      <c r="G68" s="136" t="str">
        <f>IF(Eingabetabelle!F68="","",Eingabetabelle!F68*C68)</f>
        <v/>
      </c>
      <c r="H68" s="115" t="str">
        <f t="shared" si="2"/>
        <v/>
      </c>
      <c r="I68" s="136" t="str">
        <f>IF(OR(M68="",AND(B68="",Eingabetabelle!G68="")),"",IF(AND(B68&gt;0,Eingabetabelle!G68=""),0,Eingabetabelle!G68*C68))</f>
        <v/>
      </c>
      <c r="J68" s="115" t="str">
        <f t="shared" si="3"/>
        <v/>
      </c>
      <c r="K68" s="142" t="str">
        <f t="shared" si="4"/>
        <v/>
      </c>
      <c r="L68" s="115" t="str">
        <f t="shared" si="5"/>
        <v/>
      </c>
      <c r="M68" s="136" t="str">
        <f t="shared" si="6"/>
        <v/>
      </c>
      <c r="N68" s="115" t="str">
        <f t="shared" si="7"/>
        <v/>
      </c>
      <c r="O68" s="136" t="str">
        <f t="shared" si="8"/>
        <v/>
      </c>
      <c r="P68" s="115" t="str">
        <f t="shared" si="9"/>
        <v/>
      </c>
      <c r="Q68" s="136" t="str">
        <f t="shared" si="10"/>
        <v/>
      </c>
      <c r="R68" s="115" t="str">
        <f t="shared" si="11"/>
        <v/>
      </c>
      <c r="S68" s="165" t="str">
        <f t="shared" si="12"/>
        <v/>
      </c>
      <c r="T68" s="165" t="str">
        <f t="shared" si="13"/>
        <v/>
      </c>
    </row>
    <row r="69" spans="2:20" s="1" customFormat="1" ht="14.1" customHeight="1" x14ac:dyDescent="0.2">
      <c r="B69" s="120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66"/>
      <c r="P69" s="24"/>
      <c r="Q69" s="200" t="s">
        <v>177</v>
      </c>
      <c r="R69" s="200"/>
      <c r="S69" s="166">
        <f>SUM(S9:S68)</f>
        <v>0</v>
      </c>
      <c r="T69" s="139">
        <f>SUM(T9:T68)</f>
        <v>0</v>
      </c>
    </row>
    <row r="70" spans="2:20" s="1" customFormat="1" ht="14.1" customHeight="1" x14ac:dyDescent="0.2">
      <c r="B70" s="120"/>
      <c r="C70"/>
      <c r="D70" s="99"/>
      <c r="E70" s="24"/>
      <c r="F70" s="24"/>
      <c r="G70" s="24"/>
      <c r="H70" s="24"/>
      <c r="I70" s="24"/>
      <c r="J70" s="24"/>
      <c r="K70" s="201" t="s">
        <v>220</v>
      </c>
      <c r="L70" s="201"/>
      <c r="M70" s="201"/>
      <c r="N70" s="201"/>
      <c r="O70" s="201"/>
      <c r="P70" s="201"/>
      <c r="Q70" s="201"/>
      <c r="R70" s="201"/>
      <c r="S70" s="201"/>
      <c r="T70" s="201"/>
    </row>
    <row r="71" spans="2:20" s="1" customFormat="1" ht="14.1" customHeight="1" x14ac:dyDescent="0.2">
      <c r="B71" s="120"/>
      <c r="C71"/>
      <c r="D71" s="99"/>
      <c r="E71" s="24"/>
      <c r="F71" s="24"/>
      <c r="G71" s="24"/>
      <c r="H71" s="24"/>
      <c r="I71" s="24"/>
      <c r="J71" s="24"/>
      <c r="K71" s="195" t="s">
        <v>197</v>
      </c>
      <c r="L71" s="195"/>
      <c r="M71" s="195"/>
      <c r="N71" s="195"/>
      <c r="O71" s="195"/>
      <c r="P71" s="195"/>
      <c r="Q71" s="195"/>
      <c r="R71" s="195"/>
      <c r="S71" s="195"/>
      <c r="T71" s="140" t="str">
        <f>IF(T72="","",1-T72)</f>
        <v/>
      </c>
    </row>
    <row r="72" spans="2:20" s="1" customFormat="1" ht="14.1" customHeight="1" x14ac:dyDescent="0.2">
      <c r="B72" s="122"/>
      <c r="C72" s="167"/>
      <c r="D72" s="147"/>
      <c r="E72" s="123"/>
      <c r="F72" s="123"/>
      <c r="G72" s="123"/>
      <c r="H72" s="123"/>
      <c r="I72" s="123"/>
      <c r="J72" s="123"/>
      <c r="K72" s="195" t="s">
        <v>198</v>
      </c>
      <c r="L72" s="195"/>
      <c r="M72" s="195"/>
      <c r="N72" s="195"/>
      <c r="O72" s="195"/>
      <c r="P72" s="195"/>
      <c r="Q72" s="195"/>
      <c r="R72" s="195"/>
      <c r="S72" s="195"/>
      <c r="T72" s="140" t="str">
        <f>IF(AND(S69=0,T69=0),"",IF(AND(Eingabetabelle!R69&lt;10,S69&gt;0,T69&gt;0),0,T69/S69))</f>
        <v/>
      </c>
    </row>
    <row r="73" spans="2:20" s="1" customFormat="1" x14ac:dyDescent="0.2"/>
    <row r="74" spans="2:20" s="1" customFormat="1" x14ac:dyDescent="0.2"/>
    <row r="75" spans="2:20" s="1" customFormat="1" x14ac:dyDescent="0.2"/>
    <row r="76" spans="2:20" s="1" customFormat="1" x14ac:dyDescent="0.2"/>
    <row r="77" spans="2:20" s="1" customFormat="1" x14ac:dyDescent="0.2"/>
    <row r="78" spans="2:20" s="1" customFormat="1" x14ac:dyDescent="0.2"/>
    <row r="79" spans="2:20" s="1" customFormat="1" x14ac:dyDescent="0.2"/>
    <row r="80" spans="2:2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pans="2:11" s="1" customFormat="1" x14ac:dyDescent="0.2"/>
    <row r="194" spans="2:11" s="1" customFormat="1" x14ac:dyDescent="0.2"/>
    <row r="195" spans="2:11" s="1" customFormat="1" x14ac:dyDescent="0.2"/>
    <row r="196" spans="2:11" s="1" customFormat="1" x14ac:dyDescent="0.2"/>
    <row r="197" spans="2:11" s="1" customFormat="1" hidden="1" x14ac:dyDescent="0.2"/>
    <row r="198" spans="2:11" s="1" customFormat="1" ht="15.75" hidden="1" x14ac:dyDescent="0.2">
      <c r="B198" s="18" t="s">
        <v>53</v>
      </c>
      <c r="C198" s="124"/>
      <c r="D198" s="124"/>
      <c r="E198" s="19"/>
      <c r="F198" s="19"/>
      <c r="G198" s="19"/>
      <c r="H198" s="19"/>
      <c r="I198" s="19"/>
      <c r="J198" s="19"/>
      <c r="K198" s="20"/>
    </row>
    <row r="199" spans="2:11" s="1" customFormat="1" hidden="1" x14ac:dyDescent="0.2">
      <c r="B199" s="125"/>
      <c r="C199" s="126"/>
      <c r="D199" s="126"/>
      <c r="E199" s="22"/>
      <c r="F199" s="22"/>
      <c r="G199" s="22"/>
      <c r="H199" s="22"/>
      <c r="I199" s="22"/>
      <c r="J199" s="22"/>
      <c r="K199" s="23"/>
    </row>
    <row r="200" spans="2:11" s="1" customFormat="1" hidden="1" x14ac:dyDescent="0.2">
      <c r="B200" s="21" t="s">
        <v>54</v>
      </c>
      <c r="C200" s="39"/>
      <c r="D200" s="39"/>
      <c r="E200" s="24" t="s">
        <v>159</v>
      </c>
      <c r="F200" s="24"/>
      <c r="G200" s="24"/>
      <c r="H200" s="24"/>
      <c r="I200" s="24"/>
      <c r="J200" s="24"/>
      <c r="K200" s="53"/>
    </row>
    <row r="201" spans="2:11" s="1" customFormat="1" hidden="1" x14ac:dyDescent="0.2">
      <c r="B201" s="21"/>
      <c r="C201" s="39"/>
      <c r="D201" s="39"/>
      <c r="E201" s="24" t="s">
        <v>221</v>
      </c>
      <c r="F201" s="24"/>
      <c r="G201" s="24"/>
      <c r="H201" s="24"/>
      <c r="I201" s="24"/>
      <c r="J201" s="24"/>
      <c r="K201" s="53"/>
    </row>
    <row r="202" spans="2:11" s="1" customFormat="1" hidden="1" x14ac:dyDescent="0.2">
      <c r="B202" s="125"/>
      <c r="C202" s="22"/>
      <c r="D202" s="22"/>
      <c r="E202" s="24" t="s">
        <v>222</v>
      </c>
      <c r="F202" s="24"/>
      <c r="G202" s="24"/>
      <c r="H202" s="24"/>
      <c r="I202" s="24"/>
      <c r="J202" s="24"/>
      <c r="K202" s="53"/>
    </row>
    <row r="203" spans="2:11" s="1" customFormat="1" hidden="1" x14ac:dyDescent="0.2">
      <c r="B203" s="125"/>
      <c r="C203" s="22"/>
      <c r="D203" s="22"/>
      <c r="E203" s="22"/>
      <c r="F203" s="22"/>
      <c r="G203" s="22"/>
      <c r="H203" s="22"/>
      <c r="I203" s="22"/>
      <c r="J203" s="22"/>
      <c r="K203" s="23"/>
    </row>
    <row r="204" spans="2:11" s="1" customFormat="1" hidden="1" x14ac:dyDescent="0.2">
      <c r="B204" s="21" t="s">
        <v>202</v>
      </c>
      <c r="C204" s="22"/>
      <c r="D204" s="22"/>
      <c r="E204" s="24" t="s">
        <v>203</v>
      </c>
      <c r="F204" s="24"/>
      <c r="G204" s="24"/>
      <c r="H204" s="24"/>
      <c r="I204" s="24"/>
      <c r="J204" s="24"/>
      <c r="K204" s="53"/>
    </row>
    <row r="205" spans="2:11" s="1" customFormat="1" hidden="1" x14ac:dyDescent="0.2">
      <c r="B205" s="141"/>
      <c r="C205" s="27"/>
      <c r="D205" s="27"/>
      <c r="E205" s="27"/>
      <c r="F205" s="27"/>
      <c r="G205" s="27"/>
      <c r="H205" s="27"/>
      <c r="I205" s="27"/>
      <c r="J205" s="27"/>
      <c r="K205" s="28"/>
    </row>
  </sheetData>
  <sheetProtection sheet="1" objects="1" scenarios="1"/>
  <mergeCells count="20">
    <mergeCell ref="Q69:R69"/>
    <mergeCell ref="K70:T70"/>
    <mergeCell ref="K71:S71"/>
    <mergeCell ref="K72:S72"/>
    <mergeCell ref="O6:P6"/>
    <mergeCell ref="Q6:R6"/>
    <mergeCell ref="O7:P7"/>
    <mergeCell ref="Q7:R7"/>
    <mergeCell ref="M6:N6"/>
    <mergeCell ref="M7:N7"/>
    <mergeCell ref="C7:D7"/>
    <mergeCell ref="E7:F7"/>
    <mergeCell ref="G7:H7"/>
    <mergeCell ref="I7:J7"/>
    <mergeCell ref="K7:L7"/>
    <mergeCell ref="C6:D6"/>
    <mergeCell ref="E6:F6"/>
    <mergeCell ref="G6:H6"/>
    <mergeCell ref="I6:J6"/>
    <mergeCell ref="K6:L6"/>
  </mergeCells>
  <pageMargins left="0.39374999999999999" right="0.39374999999999999" top="0.86250000000000004" bottom="0.39374999999999999" header="0.51180555555555551" footer="0.51180555555555551"/>
  <pageSetup paperSize="9" scale="85" orientation="landscape" useFirstPageNumber="1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5"/>
  <sheetViews>
    <sheetView topLeftCell="A1048576" workbookViewId="0"/>
  </sheetViews>
  <sheetFormatPr defaultColWidth="11.5703125" defaultRowHeight="12.75" customHeight="1" zeroHeight="1" x14ac:dyDescent="0.2"/>
  <cols>
    <col min="1" max="34" width="2.5703125" customWidth="1"/>
  </cols>
  <sheetData>
    <row r="1" spans="2:34" ht="14.1" hidden="1" customHeight="1" x14ac:dyDescent="0.2"/>
    <row r="2" spans="2:34" ht="14.1" hidden="1" customHeight="1" x14ac:dyDescent="0.25">
      <c r="B2" s="148" t="s">
        <v>201</v>
      </c>
      <c r="C2" s="149"/>
      <c r="D2" s="149"/>
      <c r="E2" s="149"/>
      <c r="F2" s="149"/>
      <c r="G2" s="149"/>
      <c r="H2" s="149"/>
      <c r="I2" s="149"/>
      <c r="J2" s="150"/>
      <c r="K2" s="150"/>
      <c r="L2" s="150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51"/>
    </row>
    <row r="3" spans="2:34" ht="14.1" hidden="1" customHeight="1" x14ac:dyDescent="0.2">
      <c r="B3" s="168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70"/>
    </row>
    <row r="4" spans="2:34" ht="14.1" hidden="1" customHeight="1" x14ac:dyDescent="0.2">
      <c r="B4" s="152"/>
      <c r="C4" s="155" t="s">
        <v>223</v>
      </c>
      <c r="D4" s="153"/>
      <c r="E4" s="153"/>
      <c r="F4" s="153"/>
      <c r="G4" s="153"/>
      <c r="H4" s="153"/>
      <c r="I4" s="153"/>
      <c r="J4" s="1" t="s">
        <v>224</v>
      </c>
      <c r="K4" s="171"/>
      <c r="L4" s="171"/>
      <c r="M4" s="171"/>
      <c r="N4" s="171"/>
      <c r="O4" s="171"/>
      <c r="P4" s="171"/>
      <c r="Q4" s="171"/>
      <c r="R4" s="1"/>
      <c r="S4" s="1"/>
      <c r="T4" s="1"/>
      <c r="U4" s="1"/>
      <c r="V4" s="1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93"/>
      <c r="AH4" s="95"/>
    </row>
    <row r="5" spans="2:34" ht="14.1" hidden="1" customHeight="1" x14ac:dyDescent="0.2">
      <c r="B5" s="160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2"/>
    </row>
  </sheetData>
  <sheetProtection sheet="1"/>
  <pageMargins left="0.86250000000000004" right="0.39374999999999999" top="0.39374999999999999" bottom="0.59027777777777779" header="0.51180555555555551" footer="0.51180555555555551"/>
  <pageSetup paperSize="9" scale="51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05"/>
  <sheetViews>
    <sheetView workbookViewId="0">
      <pane ySplit="8" topLeftCell="A45" activePane="bottomLeft" state="frozen"/>
      <selection pane="bottomLeft" activeCell="K79" sqref="K79"/>
    </sheetView>
  </sheetViews>
  <sheetFormatPr defaultColWidth="11.5703125" defaultRowHeight="12.75" zeroHeight="1" x14ac:dyDescent="0.2"/>
  <cols>
    <col min="1" max="1" width="2.5703125" customWidth="1"/>
    <col min="2" max="2" width="5.140625" customWidth="1"/>
    <col min="3" max="3" width="8.7109375" customWidth="1"/>
    <col min="4" max="4" width="4.5703125" customWidth="1"/>
    <col min="5" max="5" width="11.7109375" customWidth="1"/>
    <col min="6" max="6" width="4.5703125" customWidth="1"/>
    <col min="7" max="7" width="11.7109375" customWidth="1"/>
    <col min="8" max="8" width="4.5703125" customWidth="1"/>
    <col min="9" max="9" width="11.7109375" customWidth="1"/>
    <col min="10" max="10" width="4.5703125" customWidth="1"/>
    <col min="11" max="11" width="11.7109375" customWidth="1"/>
    <col min="12" max="12" width="4.5703125" customWidth="1"/>
    <col min="13" max="13" width="11.7109375" customWidth="1"/>
    <col min="14" max="14" width="4.5703125" customWidth="1"/>
    <col min="15" max="15" width="11.7109375" customWidth="1"/>
    <col min="16" max="16" width="4.5703125" customWidth="1"/>
    <col min="17" max="17" width="12.28515625" customWidth="1"/>
    <col min="18" max="18" width="4.5703125" customWidth="1"/>
    <col min="19" max="19" width="21.140625" customWidth="1"/>
    <col min="20" max="20" width="4.5703125" customWidth="1"/>
    <col min="21" max="21" width="11.7109375" customWidth="1"/>
    <col min="22" max="22" width="13.28515625" customWidth="1"/>
  </cols>
  <sheetData>
    <row r="1" spans="2:22" s="1" customFormat="1" ht="14.1" customHeight="1" x14ac:dyDescent="0.2"/>
    <row r="2" spans="2:22" s="1" customFormat="1" x14ac:dyDescent="0.2">
      <c r="B2" s="99" t="s">
        <v>225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2:22" s="1" customFormat="1" ht="8.4499999999999993" customHeight="1" x14ac:dyDescent="0.2">
      <c r="B3" s="99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2:22" s="1" customFormat="1" x14ac:dyDescent="0.2">
      <c r="B4" s="100" t="s">
        <v>226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2:22" s="1" customFormat="1" ht="8.4499999999999993" customHeight="1" x14ac:dyDescent="0.2">
      <c r="B5" s="66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</row>
    <row r="6" spans="2:22" s="1" customFormat="1" x14ac:dyDescent="0.2">
      <c r="B6" s="101">
        <v>1</v>
      </c>
      <c r="C6" s="196">
        <v>2</v>
      </c>
      <c r="D6" s="196"/>
      <c r="E6" s="196">
        <v>3</v>
      </c>
      <c r="F6" s="196"/>
      <c r="G6" s="196">
        <v>4</v>
      </c>
      <c r="H6" s="196"/>
      <c r="I6" s="196">
        <v>5</v>
      </c>
      <c r="J6" s="196"/>
      <c r="K6" s="196">
        <v>6</v>
      </c>
      <c r="L6" s="196"/>
      <c r="M6" s="196">
        <v>7</v>
      </c>
      <c r="N6" s="196"/>
      <c r="O6" s="196">
        <v>8</v>
      </c>
      <c r="P6" s="196"/>
      <c r="Q6" s="196">
        <v>9</v>
      </c>
      <c r="R6" s="196"/>
      <c r="S6" s="196">
        <v>10</v>
      </c>
      <c r="T6" s="196"/>
      <c r="U6" s="101">
        <v>11</v>
      </c>
      <c r="V6" s="101">
        <v>12</v>
      </c>
    </row>
    <row r="7" spans="2:22" s="1" customFormat="1" ht="11.85" customHeight="1" x14ac:dyDescent="0.2">
      <c r="B7" s="104"/>
      <c r="C7" s="197" t="s">
        <v>140</v>
      </c>
      <c r="D7" s="197"/>
      <c r="E7" s="205" t="s">
        <v>168</v>
      </c>
      <c r="F7" s="205"/>
      <c r="G7" s="205" t="s">
        <v>168</v>
      </c>
      <c r="H7" s="205"/>
      <c r="I7" s="205" t="s">
        <v>168</v>
      </c>
      <c r="J7" s="205"/>
      <c r="K7" s="205" t="s">
        <v>168</v>
      </c>
      <c r="L7" s="205"/>
      <c r="M7" s="198" t="s">
        <v>227</v>
      </c>
      <c r="N7" s="198"/>
      <c r="O7" s="197" t="s">
        <v>140</v>
      </c>
      <c r="P7" s="197"/>
      <c r="Q7" s="206" t="s">
        <v>228</v>
      </c>
      <c r="R7" s="206"/>
      <c r="S7" s="204" t="s">
        <v>229</v>
      </c>
      <c r="T7" s="204"/>
      <c r="U7" s="134" t="s">
        <v>230</v>
      </c>
      <c r="V7" s="134" t="s">
        <v>231</v>
      </c>
    </row>
    <row r="8" spans="2:22" s="1" customFormat="1" ht="51" customHeight="1" x14ac:dyDescent="0.2">
      <c r="B8" s="108" t="s">
        <v>142</v>
      </c>
      <c r="C8" s="108" t="s">
        <v>232</v>
      </c>
      <c r="D8" s="108" t="s">
        <v>154</v>
      </c>
      <c r="E8" s="108" t="s">
        <v>212</v>
      </c>
      <c r="F8" s="108" t="s">
        <v>154</v>
      </c>
      <c r="G8" s="108" t="s">
        <v>190</v>
      </c>
      <c r="H8" s="108" t="s">
        <v>154</v>
      </c>
      <c r="I8" s="108" t="s">
        <v>213</v>
      </c>
      <c r="J8" s="108" t="s">
        <v>154</v>
      </c>
      <c r="K8" s="108" t="s">
        <v>233</v>
      </c>
      <c r="L8" s="108" t="s">
        <v>154</v>
      </c>
      <c r="M8" s="108" t="s">
        <v>234</v>
      </c>
      <c r="N8" s="108" t="s">
        <v>154</v>
      </c>
      <c r="O8" s="108" t="s">
        <v>215</v>
      </c>
      <c r="P8" s="108" t="s">
        <v>154</v>
      </c>
      <c r="Q8" s="108" t="s">
        <v>235</v>
      </c>
      <c r="R8" s="108" t="s">
        <v>154</v>
      </c>
      <c r="S8" s="108" t="s">
        <v>236</v>
      </c>
      <c r="T8" s="108" t="s">
        <v>154</v>
      </c>
      <c r="U8" s="108" t="s">
        <v>237</v>
      </c>
      <c r="V8" s="108" t="s">
        <v>238</v>
      </c>
    </row>
    <row r="9" spans="2:22" s="1" customFormat="1" ht="14.1" customHeight="1" x14ac:dyDescent="0.2">
      <c r="B9" s="102" t="str">
        <f>IF(Eingabetabelle!B9="","",Eingabetabelle!B9)</f>
        <v/>
      </c>
      <c r="C9" s="137" t="str">
        <f>IF(OR(B9="",AND(Eingabetabelle!E9="",Eingabetabelle!F9="",Eingabetabelle!G9="",Eingabetabelle!H9="")),"",VLOOKUP(B9,EB_Hoechstbetraege,8))</f>
        <v/>
      </c>
      <c r="D9" s="115" t="str">
        <f t="shared" ref="D9:D68" si="0">IF(OR(B9="",AND(B9&gt;0,C9="")),"",VLOOKUP(B9,EB_Hoechstbetraege,5))</f>
        <v/>
      </c>
      <c r="E9" s="136" t="str">
        <f>IF(Eingabetabelle!E9="","",Eingabetabelle!E9*C9)</f>
        <v/>
      </c>
      <c r="F9" s="115" t="str">
        <f t="shared" ref="F9:F67" si="1">IF(OR(B9="",AND(B9&gt;0,E9="")),"",VLOOKUP(B9,EB_Hoechstbetraege,5))</f>
        <v/>
      </c>
      <c r="G9" s="136" t="str">
        <f>IF(Eingabetabelle!F9="","",Eingabetabelle!F9*C9)</f>
        <v/>
      </c>
      <c r="H9" s="115" t="str">
        <f t="shared" ref="H9:H68" si="2">IF(OR(B9="",AND(B9&gt;0,G9="")),"",VLOOKUP(B9,EB_Hoechstbetraege,5))</f>
        <v/>
      </c>
      <c r="I9" s="143" t="str">
        <f>IF(Eingabetabelle!G9="","",Eingabetabelle!G9*C9)</f>
        <v/>
      </c>
      <c r="J9" s="115" t="str">
        <f t="shared" ref="J9:J68" si="3">IF(OR(B9="",AND(B9&gt;0,I9="")),"",VLOOKUP(B9,EB_Hoechstbetraege,5))</f>
        <v/>
      </c>
      <c r="K9" s="143" t="str">
        <f>IF(OR(O9="",AND(B9="",Eingabetabelle!H9="")),"",IF(AND(B9&gt;0,Eingabetabelle!H9=""),0,Eingabetabelle!H9*C9))</f>
        <v/>
      </c>
      <c r="L9" s="115" t="str">
        <f t="shared" ref="L9:L68" si="4">IF(OR(B9="",AND(B9&gt;0,K9="")),"",VLOOKUP(B9,EB_Hoechstbetraege,5))</f>
        <v/>
      </c>
      <c r="M9" s="142" t="str">
        <f t="shared" ref="M9:M68" si="5">IF(AND(E9="",G9="",I9="",OR(K9="",K9=0)),"",E9+G9+I9+K9)</f>
        <v/>
      </c>
      <c r="N9" s="115" t="str">
        <f t="shared" ref="N9:N68" si="6">IF(OR(B9="",AND(B9&gt;0,OR(K9="",K9=0),M9="")),"",VLOOKUP(B9,EB_Hoechstbetraege,5))</f>
        <v/>
      </c>
      <c r="O9" s="143" t="str">
        <f t="shared" ref="O9:O68" si="7">IF(B9&lt;&gt;"",IF(CHK_ERG="ARB",VLOOKUP(B9,EB_Hoechstbetraege,2),VLOOKUP(B9,EB_Hoechstbetraege,4)),"")</f>
        <v/>
      </c>
      <c r="P9" s="115" t="str">
        <f t="shared" ref="P9:P68" si="8">IF(OR(B9="",AND(B9&gt;0,O9="")),"",VLOOKUP(B9,EB_Hoechstbetraege,5))</f>
        <v/>
      </c>
      <c r="Q9" s="136" t="str">
        <f t="shared" ref="Q9:Q68" si="9">IF(AND(E9="",G9="",I9="",OR(K9="",K9=0),O9&gt;0),"",IF(OR(((E9+G9+I9+K9-O9)&lt;0),(B9&gt;2004)),0,E9+G9+I9+K9-O9))</f>
        <v/>
      </c>
      <c r="R9" s="115" t="str">
        <f t="shared" ref="R9:R68" si="10">IF(OR(B9="",AND(B9&gt;0,Q9="")),"",VLOOKUP(B9,EB_Hoechstbetraege,5))</f>
        <v/>
      </c>
      <c r="S9" s="136" t="str">
        <f t="shared" ref="S9:S68" si="11">IF(OR(O9="",AND(E9="",G9="",I9="",K9=0)),"",IF(AND((E9+G9+I9+K9-O9)&gt;K9,B9&lt;2005),K9,IF(OR((E9+G9+I9+K9-O9)&lt;0,B9&gt;2004),0,E9+G9+I9+K9-O9)))</f>
        <v/>
      </c>
      <c r="T9" s="115" t="str">
        <f t="shared" ref="T9:T68" si="12">IF(OR(B9="",AND(B9&gt;0,S9="")),"",VLOOKUP(B9,EB_Hoechstbetraege,5))</f>
        <v/>
      </c>
      <c r="U9" s="165" t="str">
        <f t="shared" ref="U9:U68" si="13">IF(OR(K9=0,O9=""),"",K9/O9)</f>
        <v/>
      </c>
      <c r="V9" s="165" t="str">
        <f t="shared" ref="V9:V68" si="14">IF(OR(O9="",S9=0,S9=""),"",S9/O9)</f>
        <v/>
      </c>
    </row>
    <row r="10" spans="2:22" s="1" customFormat="1" ht="14.1" customHeight="1" x14ac:dyDescent="0.2">
      <c r="B10" s="102" t="str">
        <f t="shared" ref="B10:B68" si="15">IF(OR(B9="",O9=""),"",B9+1)</f>
        <v/>
      </c>
      <c r="C10" s="137" t="str">
        <f>IF(OR(B10="",AND(Eingabetabelle!E10="",Eingabetabelle!F10="",Eingabetabelle!G10="",Eingabetabelle!H10="")),"",VLOOKUP(B10,EB_Hoechstbetraege,8))</f>
        <v/>
      </c>
      <c r="D10" s="115" t="str">
        <f t="shared" si="0"/>
        <v/>
      </c>
      <c r="E10" s="136" t="str">
        <f>IF(Eingabetabelle!E10="","",Eingabetabelle!E10*C10)</f>
        <v/>
      </c>
      <c r="F10" s="115" t="str">
        <f t="shared" si="1"/>
        <v/>
      </c>
      <c r="G10" s="136" t="str">
        <f>IF(Eingabetabelle!F10="","",Eingabetabelle!F10*C10)</f>
        <v/>
      </c>
      <c r="H10" s="115" t="str">
        <f t="shared" si="2"/>
        <v/>
      </c>
      <c r="I10" s="143" t="str">
        <f>IF(Eingabetabelle!G10="","",Eingabetabelle!G10*C10)</f>
        <v/>
      </c>
      <c r="J10" s="115" t="str">
        <f t="shared" si="3"/>
        <v/>
      </c>
      <c r="K10" s="143" t="str">
        <f>IF(OR(O10="",AND(B10="",Eingabetabelle!H10="")),"",IF(AND(B10&gt;0,Eingabetabelle!H10=""),0,Eingabetabelle!H10*C10))</f>
        <v/>
      </c>
      <c r="L10" s="115" t="str">
        <f t="shared" si="4"/>
        <v/>
      </c>
      <c r="M10" s="142" t="str">
        <f t="shared" si="5"/>
        <v/>
      </c>
      <c r="N10" s="115" t="str">
        <f t="shared" si="6"/>
        <v/>
      </c>
      <c r="O10" s="143" t="str">
        <f t="shared" si="7"/>
        <v/>
      </c>
      <c r="P10" s="115" t="str">
        <f t="shared" si="8"/>
        <v/>
      </c>
      <c r="Q10" s="136" t="str">
        <f t="shared" si="9"/>
        <v/>
      </c>
      <c r="R10" s="115" t="str">
        <f t="shared" si="10"/>
        <v/>
      </c>
      <c r="S10" s="136" t="str">
        <f t="shared" si="11"/>
        <v/>
      </c>
      <c r="T10" s="115" t="str">
        <f t="shared" si="12"/>
        <v/>
      </c>
      <c r="U10" s="165" t="str">
        <f t="shared" si="13"/>
        <v/>
      </c>
      <c r="V10" s="165" t="str">
        <f t="shared" si="14"/>
        <v/>
      </c>
    </row>
    <row r="11" spans="2:22" s="1" customFormat="1" ht="14.1" customHeight="1" x14ac:dyDescent="0.2">
      <c r="B11" s="102" t="str">
        <f t="shared" si="15"/>
        <v/>
      </c>
      <c r="C11" s="137" t="str">
        <f>IF(OR(B11="",AND(Eingabetabelle!E11="",Eingabetabelle!F11="",Eingabetabelle!G11="",Eingabetabelle!H11="")),"",VLOOKUP(B11,EB_Hoechstbetraege,8))</f>
        <v/>
      </c>
      <c r="D11" s="115" t="str">
        <f t="shared" si="0"/>
        <v/>
      </c>
      <c r="E11" s="136" t="str">
        <f>IF(Eingabetabelle!E11="","",Eingabetabelle!E11*C11)</f>
        <v/>
      </c>
      <c r="F11" s="115" t="str">
        <f t="shared" si="1"/>
        <v/>
      </c>
      <c r="G11" s="136" t="str">
        <f>IF(Eingabetabelle!F11="","",Eingabetabelle!F11*C11)</f>
        <v/>
      </c>
      <c r="H11" s="115" t="str">
        <f t="shared" si="2"/>
        <v/>
      </c>
      <c r="I11" s="143" t="str">
        <f>IF(Eingabetabelle!G11="","",Eingabetabelle!G11*C11)</f>
        <v/>
      </c>
      <c r="J11" s="115" t="str">
        <f t="shared" si="3"/>
        <v/>
      </c>
      <c r="K11" s="143" t="str">
        <f>IF(OR(O11="",AND(B11="",Eingabetabelle!H11="")),"",IF(AND(B11&gt;0,Eingabetabelle!H11=""),0,Eingabetabelle!H11*C11))</f>
        <v/>
      </c>
      <c r="L11" s="115" t="str">
        <f t="shared" si="4"/>
        <v/>
      </c>
      <c r="M11" s="142" t="str">
        <f t="shared" si="5"/>
        <v/>
      </c>
      <c r="N11" s="115" t="str">
        <f t="shared" si="6"/>
        <v/>
      </c>
      <c r="O11" s="143" t="str">
        <f t="shared" si="7"/>
        <v/>
      </c>
      <c r="P11" s="115" t="str">
        <f t="shared" si="8"/>
        <v/>
      </c>
      <c r="Q11" s="136" t="str">
        <f t="shared" si="9"/>
        <v/>
      </c>
      <c r="R11" s="115" t="str">
        <f t="shared" si="10"/>
        <v/>
      </c>
      <c r="S11" s="136" t="str">
        <f t="shared" si="11"/>
        <v/>
      </c>
      <c r="T11" s="115" t="str">
        <f t="shared" si="12"/>
        <v/>
      </c>
      <c r="U11" s="165" t="str">
        <f t="shared" si="13"/>
        <v/>
      </c>
      <c r="V11" s="165" t="str">
        <f t="shared" si="14"/>
        <v/>
      </c>
    </row>
    <row r="12" spans="2:22" s="1" customFormat="1" ht="14.1" customHeight="1" x14ac:dyDescent="0.2">
      <c r="B12" s="102" t="str">
        <f t="shared" si="15"/>
        <v/>
      </c>
      <c r="C12" s="137" t="str">
        <f>IF(OR(B12="",AND(Eingabetabelle!E12="",Eingabetabelle!F12="",Eingabetabelle!G12="",Eingabetabelle!H12="")),"",VLOOKUP(B12,EB_Hoechstbetraege,8))</f>
        <v/>
      </c>
      <c r="D12" s="115" t="str">
        <f t="shared" si="0"/>
        <v/>
      </c>
      <c r="E12" s="136" t="str">
        <f>IF(Eingabetabelle!E12="","",Eingabetabelle!E12*C12)</f>
        <v/>
      </c>
      <c r="F12" s="115" t="str">
        <f t="shared" si="1"/>
        <v/>
      </c>
      <c r="G12" s="136" t="str">
        <f>IF(Eingabetabelle!F12="","",Eingabetabelle!F12*C12)</f>
        <v/>
      </c>
      <c r="H12" s="115" t="str">
        <f t="shared" si="2"/>
        <v/>
      </c>
      <c r="I12" s="143" t="str">
        <f>IF(Eingabetabelle!G12="","",Eingabetabelle!G12*C12)</f>
        <v/>
      </c>
      <c r="J12" s="115" t="str">
        <f t="shared" si="3"/>
        <v/>
      </c>
      <c r="K12" s="143" t="str">
        <f>IF(OR(O12="",AND(B12="",Eingabetabelle!H12="")),"",IF(AND(B12&gt;0,Eingabetabelle!H12=""),0,Eingabetabelle!H12*C12))</f>
        <v/>
      </c>
      <c r="L12" s="115" t="str">
        <f t="shared" si="4"/>
        <v/>
      </c>
      <c r="M12" s="142" t="str">
        <f t="shared" si="5"/>
        <v/>
      </c>
      <c r="N12" s="115" t="str">
        <f t="shared" si="6"/>
        <v/>
      </c>
      <c r="O12" s="143" t="str">
        <f t="shared" si="7"/>
        <v/>
      </c>
      <c r="P12" s="115" t="str">
        <f t="shared" si="8"/>
        <v/>
      </c>
      <c r="Q12" s="136" t="str">
        <f t="shared" si="9"/>
        <v/>
      </c>
      <c r="R12" s="115" t="str">
        <f t="shared" si="10"/>
        <v/>
      </c>
      <c r="S12" s="136" t="str">
        <f t="shared" si="11"/>
        <v/>
      </c>
      <c r="T12" s="115" t="str">
        <f t="shared" si="12"/>
        <v/>
      </c>
      <c r="U12" s="165" t="str">
        <f t="shared" si="13"/>
        <v/>
      </c>
      <c r="V12" s="165" t="str">
        <f t="shared" si="14"/>
        <v/>
      </c>
    </row>
    <row r="13" spans="2:22" s="1" customFormat="1" ht="14.1" customHeight="1" x14ac:dyDescent="0.2">
      <c r="B13" s="102" t="str">
        <f t="shared" si="15"/>
        <v/>
      </c>
      <c r="C13" s="137" t="str">
        <f>IF(OR(B13="",AND(Eingabetabelle!E13="",Eingabetabelle!F13="",Eingabetabelle!G13="",Eingabetabelle!H13="")),"",VLOOKUP(B13,EB_Hoechstbetraege,8))</f>
        <v/>
      </c>
      <c r="D13" s="115" t="str">
        <f t="shared" si="0"/>
        <v/>
      </c>
      <c r="E13" s="136" t="str">
        <f>IF(Eingabetabelle!E13="","",Eingabetabelle!E13*C13)</f>
        <v/>
      </c>
      <c r="F13" s="115" t="str">
        <f t="shared" si="1"/>
        <v/>
      </c>
      <c r="G13" s="136" t="str">
        <f>IF(Eingabetabelle!F13="","",Eingabetabelle!F13*C13)</f>
        <v/>
      </c>
      <c r="H13" s="115" t="str">
        <f t="shared" si="2"/>
        <v/>
      </c>
      <c r="I13" s="143" t="str">
        <f>IF(Eingabetabelle!G13="","",Eingabetabelle!G13*C13)</f>
        <v/>
      </c>
      <c r="J13" s="115" t="str">
        <f t="shared" si="3"/>
        <v/>
      </c>
      <c r="K13" s="143" t="str">
        <f>IF(OR(O13="",AND(B13="",Eingabetabelle!H13="")),"",IF(AND(B13&gt;0,Eingabetabelle!H13=""),0,Eingabetabelle!H13*C13))</f>
        <v/>
      </c>
      <c r="L13" s="115" t="str">
        <f t="shared" si="4"/>
        <v/>
      </c>
      <c r="M13" s="142" t="str">
        <f t="shared" si="5"/>
        <v/>
      </c>
      <c r="N13" s="115" t="str">
        <f t="shared" si="6"/>
        <v/>
      </c>
      <c r="O13" s="143" t="str">
        <f t="shared" si="7"/>
        <v/>
      </c>
      <c r="P13" s="115" t="str">
        <f t="shared" si="8"/>
        <v/>
      </c>
      <c r="Q13" s="136" t="str">
        <f t="shared" si="9"/>
        <v/>
      </c>
      <c r="R13" s="115" t="str">
        <f t="shared" si="10"/>
        <v/>
      </c>
      <c r="S13" s="136" t="str">
        <f t="shared" si="11"/>
        <v/>
      </c>
      <c r="T13" s="115" t="str">
        <f t="shared" si="12"/>
        <v/>
      </c>
      <c r="U13" s="165" t="str">
        <f t="shared" si="13"/>
        <v/>
      </c>
      <c r="V13" s="165" t="str">
        <f t="shared" si="14"/>
        <v/>
      </c>
    </row>
    <row r="14" spans="2:22" s="1" customFormat="1" ht="14.1" customHeight="1" x14ac:dyDescent="0.2">
      <c r="B14" s="102" t="str">
        <f t="shared" si="15"/>
        <v/>
      </c>
      <c r="C14" s="137" t="str">
        <f>IF(OR(B14="",AND(Eingabetabelle!E14="",Eingabetabelle!F14="",Eingabetabelle!G14="",Eingabetabelle!H14="")),"",VLOOKUP(B14,EB_Hoechstbetraege,8))</f>
        <v/>
      </c>
      <c r="D14" s="115" t="str">
        <f t="shared" si="0"/>
        <v/>
      </c>
      <c r="E14" s="136" t="str">
        <f>IF(Eingabetabelle!E14="","",Eingabetabelle!E14*C14)</f>
        <v/>
      </c>
      <c r="F14" s="115" t="str">
        <f t="shared" si="1"/>
        <v/>
      </c>
      <c r="G14" s="136" t="str">
        <f>IF(Eingabetabelle!F14="","",Eingabetabelle!F14*C14)</f>
        <v/>
      </c>
      <c r="H14" s="115" t="str">
        <f t="shared" si="2"/>
        <v/>
      </c>
      <c r="I14" s="143" t="str">
        <f>IF(Eingabetabelle!G14="","",Eingabetabelle!G14*C14)</f>
        <v/>
      </c>
      <c r="J14" s="115" t="str">
        <f t="shared" si="3"/>
        <v/>
      </c>
      <c r="K14" s="143" t="str">
        <f>IF(OR(O14="",AND(B14="",Eingabetabelle!H14="")),"",IF(AND(B14&gt;0,Eingabetabelle!H14=""),0,Eingabetabelle!H14*C14))</f>
        <v/>
      </c>
      <c r="L14" s="115" t="str">
        <f t="shared" si="4"/>
        <v/>
      </c>
      <c r="M14" s="142" t="str">
        <f t="shared" si="5"/>
        <v/>
      </c>
      <c r="N14" s="115" t="str">
        <f t="shared" si="6"/>
        <v/>
      </c>
      <c r="O14" s="143" t="str">
        <f t="shared" si="7"/>
        <v/>
      </c>
      <c r="P14" s="115" t="str">
        <f t="shared" si="8"/>
        <v/>
      </c>
      <c r="Q14" s="136" t="str">
        <f t="shared" si="9"/>
        <v/>
      </c>
      <c r="R14" s="115" t="str">
        <f t="shared" si="10"/>
        <v/>
      </c>
      <c r="S14" s="136" t="str">
        <f t="shared" si="11"/>
        <v/>
      </c>
      <c r="T14" s="115" t="str">
        <f t="shared" si="12"/>
        <v/>
      </c>
      <c r="U14" s="165" t="str">
        <f t="shared" si="13"/>
        <v/>
      </c>
      <c r="V14" s="165" t="str">
        <f t="shared" si="14"/>
        <v/>
      </c>
    </row>
    <row r="15" spans="2:22" s="1" customFormat="1" ht="14.1" customHeight="1" x14ac:dyDescent="0.2">
      <c r="B15" s="102" t="str">
        <f t="shared" si="15"/>
        <v/>
      </c>
      <c r="C15" s="137" t="str">
        <f>IF(OR(B15="",AND(Eingabetabelle!E15="",Eingabetabelle!F15="",Eingabetabelle!G15="",Eingabetabelle!H15="")),"",VLOOKUP(B15,EB_Hoechstbetraege,8))</f>
        <v/>
      </c>
      <c r="D15" s="115" t="str">
        <f t="shared" si="0"/>
        <v/>
      </c>
      <c r="E15" s="136" t="str">
        <f>IF(Eingabetabelle!E15="","",Eingabetabelle!E15*C15)</f>
        <v/>
      </c>
      <c r="F15" s="115" t="str">
        <f t="shared" si="1"/>
        <v/>
      </c>
      <c r="G15" s="136" t="str">
        <f>IF(Eingabetabelle!F15="","",Eingabetabelle!F15*C15)</f>
        <v/>
      </c>
      <c r="H15" s="115" t="str">
        <f t="shared" si="2"/>
        <v/>
      </c>
      <c r="I15" s="143" t="str">
        <f>IF(Eingabetabelle!G15="","",Eingabetabelle!G15*C15)</f>
        <v/>
      </c>
      <c r="J15" s="115" t="str">
        <f t="shared" si="3"/>
        <v/>
      </c>
      <c r="K15" s="143" t="str">
        <f>IF(OR(O15="",AND(B15="",Eingabetabelle!H15="")),"",IF(AND(B15&gt;0,Eingabetabelle!H15=""),0,Eingabetabelle!H15*C15))</f>
        <v/>
      </c>
      <c r="L15" s="115" t="str">
        <f t="shared" si="4"/>
        <v/>
      </c>
      <c r="M15" s="142" t="str">
        <f t="shared" si="5"/>
        <v/>
      </c>
      <c r="N15" s="115" t="str">
        <f t="shared" si="6"/>
        <v/>
      </c>
      <c r="O15" s="143" t="str">
        <f t="shared" si="7"/>
        <v/>
      </c>
      <c r="P15" s="115" t="str">
        <f t="shared" si="8"/>
        <v/>
      </c>
      <c r="Q15" s="136" t="str">
        <f t="shared" si="9"/>
        <v/>
      </c>
      <c r="R15" s="115" t="str">
        <f t="shared" si="10"/>
        <v/>
      </c>
      <c r="S15" s="136" t="str">
        <f t="shared" si="11"/>
        <v/>
      </c>
      <c r="T15" s="115" t="str">
        <f t="shared" si="12"/>
        <v/>
      </c>
      <c r="U15" s="165" t="str">
        <f t="shared" si="13"/>
        <v/>
      </c>
      <c r="V15" s="165" t="str">
        <f t="shared" si="14"/>
        <v/>
      </c>
    </row>
    <row r="16" spans="2:22" s="1" customFormat="1" ht="14.1" customHeight="1" x14ac:dyDescent="0.2">
      <c r="B16" s="102" t="str">
        <f t="shared" si="15"/>
        <v/>
      </c>
      <c r="C16" s="137" t="str">
        <f>IF(OR(B16="",AND(Eingabetabelle!E16="",Eingabetabelle!F16="",Eingabetabelle!G16="",Eingabetabelle!H16="")),"",VLOOKUP(B16,EB_Hoechstbetraege,8))</f>
        <v/>
      </c>
      <c r="D16" s="115" t="str">
        <f t="shared" si="0"/>
        <v/>
      </c>
      <c r="E16" s="136" t="str">
        <f>IF(Eingabetabelle!E16="","",Eingabetabelle!E16*C16)</f>
        <v/>
      </c>
      <c r="F16" s="115" t="str">
        <f t="shared" si="1"/>
        <v/>
      </c>
      <c r="G16" s="136" t="str">
        <f>IF(Eingabetabelle!F16="","",Eingabetabelle!F16*C16)</f>
        <v/>
      </c>
      <c r="H16" s="115" t="str">
        <f t="shared" si="2"/>
        <v/>
      </c>
      <c r="I16" s="143" t="str">
        <f>IF(Eingabetabelle!G16="","",Eingabetabelle!G16*C16)</f>
        <v/>
      </c>
      <c r="J16" s="115" t="str">
        <f t="shared" si="3"/>
        <v/>
      </c>
      <c r="K16" s="143" t="str">
        <f>IF(OR(O16="",AND(B16="",Eingabetabelle!H16="")),"",IF(AND(B16&gt;0,Eingabetabelle!H16=""),0,Eingabetabelle!H16*C16))</f>
        <v/>
      </c>
      <c r="L16" s="115" t="str">
        <f t="shared" si="4"/>
        <v/>
      </c>
      <c r="M16" s="142" t="str">
        <f t="shared" si="5"/>
        <v/>
      </c>
      <c r="N16" s="115" t="str">
        <f t="shared" si="6"/>
        <v/>
      </c>
      <c r="O16" s="143" t="str">
        <f t="shared" si="7"/>
        <v/>
      </c>
      <c r="P16" s="115" t="str">
        <f t="shared" si="8"/>
        <v/>
      </c>
      <c r="Q16" s="136" t="str">
        <f t="shared" si="9"/>
        <v/>
      </c>
      <c r="R16" s="115" t="str">
        <f t="shared" si="10"/>
        <v/>
      </c>
      <c r="S16" s="136" t="str">
        <f t="shared" si="11"/>
        <v/>
      </c>
      <c r="T16" s="115" t="str">
        <f t="shared" si="12"/>
        <v/>
      </c>
      <c r="U16" s="165" t="str">
        <f t="shared" si="13"/>
        <v/>
      </c>
      <c r="V16" s="165" t="str">
        <f t="shared" si="14"/>
        <v/>
      </c>
    </row>
    <row r="17" spans="2:22" s="1" customFormat="1" ht="14.1" customHeight="1" x14ac:dyDescent="0.2">
      <c r="B17" s="102" t="str">
        <f t="shared" si="15"/>
        <v/>
      </c>
      <c r="C17" s="137" t="str">
        <f>IF(OR(B17="",AND(Eingabetabelle!E17="",Eingabetabelle!F17="",Eingabetabelle!G17="",Eingabetabelle!H17="")),"",VLOOKUP(B17,EB_Hoechstbetraege,8))</f>
        <v/>
      </c>
      <c r="D17" s="115" t="str">
        <f t="shared" si="0"/>
        <v/>
      </c>
      <c r="E17" s="136" t="str">
        <f>IF(Eingabetabelle!E17="","",Eingabetabelle!E17*C17)</f>
        <v/>
      </c>
      <c r="F17" s="115" t="str">
        <f t="shared" si="1"/>
        <v/>
      </c>
      <c r="G17" s="136" t="str">
        <f>IF(Eingabetabelle!F17="","",Eingabetabelle!F17*C17)</f>
        <v/>
      </c>
      <c r="H17" s="115" t="str">
        <f t="shared" si="2"/>
        <v/>
      </c>
      <c r="I17" s="143" t="str">
        <f>IF(Eingabetabelle!G17="","",Eingabetabelle!G17*C17)</f>
        <v/>
      </c>
      <c r="J17" s="115" t="str">
        <f t="shared" si="3"/>
        <v/>
      </c>
      <c r="K17" s="143" t="str">
        <f>IF(OR(O17="",AND(B17="",Eingabetabelle!H17="")),"",IF(AND(B17&gt;0,Eingabetabelle!H17=""),0,Eingabetabelle!H17*C17))</f>
        <v/>
      </c>
      <c r="L17" s="115" t="str">
        <f t="shared" si="4"/>
        <v/>
      </c>
      <c r="M17" s="142" t="str">
        <f t="shared" si="5"/>
        <v/>
      </c>
      <c r="N17" s="115" t="str">
        <f t="shared" si="6"/>
        <v/>
      </c>
      <c r="O17" s="143" t="str">
        <f t="shared" si="7"/>
        <v/>
      </c>
      <c r="P17" s="115" t="str">
        <f t="shared" si="8"/>
        <v/>
      </c>
      <c r="Q17" s="136" t="str">
        <f t="shared" si="9"/>
        <v/>
      </c>
      <c r="R17" s="115" t="str">
        <f t="shared" si="10"/>
        <v/>
      </c>
      <c r="S17" s="136" t="str">
        <f t="shared" si="11"/>
        <v/>
      </c>
      <c r="T17" s="115" t="str">
        <f t="shared" si="12"/>
        <v/>
      </c>
      <c r="U17" s="165" t="str">
        <f t="shared" si="13"/>
        <v/>
      </c>
      <c r="V17" s="165" t="str">
        <f t="shared" si="14"/>
        <v/>
      </c>
    </row>
    <row r="18" spans="2:22" s="1" customFormat="1" ht="14.1" customHeight="1" x14ac:dyDescent="0.2">
      <c r="B18" s="102" t="str">
        <f t="shared" si="15"/>
        <v/>
      </c>
      <c r="C18" s="137" t="str">
        <f>IF(OR(B18="",AND(Eingabetabelle!E18="",Eingabetabelle!F18="",Eingabetabelle!G18="",Eingabetabelle!H18="")),"",VLOOKUP(B18,EB_Hoechstbetraege,8))</f>
        <v/>
      </c>
      <c r="D18" s="115" t="str">
        <f t="shared" si="0"/>
        <v/>
      </c>
      <c r="E18" s="136" t="str">
        <f>IF(Eingabetabelle!E18="","",Eingabetabelle!E18*C18)</f>
        <v/>
      </c>
      <c r="F18" s="115" t="str">
        <f t="shared" si="1"/>
        <v/>
      </c>
      <c r="G18" s="136" t="str">
        <f>IF(Eingabetabelle!F18="","",Eingabetabelle!F18*C18)</f>
        <v/>
      </c>
      <c r="H18" s="115" t="str">
        <f t="shared" si="2"/>
        <v/>
      </c>
      <c r="I18" s="143" t="str">
        <f>IF(Eingabetabelle!G18="","",Eingabetabelle!G18*C18)</f>
        <v/>
      </c>
      <c r="J18" s="115" t="str">
        <f t="shared" si="3"/>
        <v/>
      </c>
      <c r="K18" s="143" t="str">
        <f>IF(OR(O18="",AND(B18="",Eingabetabelle!H18="")),"",IF(AND(B18&gt;0,Eingabetabelle!H18=""),0,Eingabetabelle!H18*C18))</f>
        <v/>
      </c>
      <c r="L18" s="115" t="str">
        <f t="shared" si="4"/>
        <v/>
      </c>
      <c r="M18" s="142" t="str">
        <f t="shared" si="5"/>
        <v/>
      </c>
      <c r="N18" s="115" t="str">
        <f t="shared" si="6"/>
        <v/>
      </c>
      <c r="O18" s="143" t="str">
        <f t="shared" si="7"/>
        <v/>
      </c>
      <c r="P18" s="115" t="str">
        <f t="shared" si="8"/>
        <v/>
      </c>
      <c r="Q18" s="136" t="str">
        <f t="shared" si="9"/>
        <v/>
      </c>
      <c r="R18" s="115" t="str">
        <f t="shared" si="10"/>
        <v/>
      </c>
      <c r="S18" s="136" t="str">
        <f t="shared" si="11"/>
        <v/>
      </c>
      <c r="T18" s="115" t="str">
        <f t="shared" si="12"/>
        <v/>
      </c>
      <c r="U18" s="165" t="str">
        <f t="shared" si="13"/>
        <v/>
      </c>
      <c r="V18" s="165" t="str">
        <f t="shared" si="14"/>
        <v/>
      </c>
    </row>
    <row r="19" spans="2:22" s="1" customFormat="1" ht="14.1" customHeight="1" x14ac:dyDescent="0.2">
      <c r="B19" s="102" t="str">
        <f t="shared" si="15"/>
        <v/>
      </c>
      <c r="C19" s="137" t="str">
        <f>IF(OR(B19="",AND(Eingabetabelle!E19="",Eingabetabelle!F19="",Eingabetabelle!G19="",Eingabetabelle!H19="")),"",VLOOKUP(B19,EB_Hoechstbetraege,8))</f>
        <v/>
      </c>
      <c r="D19" s="115" t="str">
        <f t="shared" si="0"/>
        <v/>
      </c>
      <c r="E19" s="136" t="str">
        <f>IF(Eingabetabelle!E19="","",Eingabetabelle!E19*C19)</f>
        <v/>
      </c>
      <c r="F19" s="115" t="str">
        <f t="shared" si="1"/>
        <v/>
      </c>
      <c r="G19" s="136" t="str">
        <f>IF(Eingabetabelle!F19="","",Eingabetabelle!F19*C19)</f>
        <v/>
      </c>
      <c r="H19" s="115" t="str">
        <f t="shared" si="2"/>
        <v/>
      </c>
      <c r="I19" s="143" t="str">
        <f>IF(Eingabetabelle!G19="","",Eingabetabelle!G19*C19)</f>
        <v/>
      </c>
      <c r="J19" s="115" t="str">
        <f t="shared" si="3"/>
        <v/>
      </c>
      <c r="K19" s="143" t="str">
        <f>IF(OR(O19="",AND(B19="",Eingabetabelle!H19="")),"",IF(AND(B19&gt;0,Eingabetabelle!H19=""),0,Eingabetabelle!H19*C19))</f>
        <v/>
      </c>
      <c r="L19" s="115" t="str">
        <f t="shared" si="4"/>
        <v/>
      </c>
      <c r="M19" s="142" t="str">
        <f t="shared" si="5"/>
        <v/>
      </c>
      <c r="N19" s="115" t="str">
        <f t="shared" si="6"/>
        <v/>
      </c>
      <c r="O19" s="143" t="str">
        <f t="shared" si="7"/>
        <v/>
      </c>
      <c r="P19" s="115" t="str">
        <f t="shared" si="8"/>
        <v/>
      </c>
      <c r="Q19" s="136" t="str">
        <f t="shared" si="9"/>
        <v/>
      </c>
      <c r="R19" s="115" t="str">
        <f t="shared" si="10"/>
        <v/>
      </c>
      <c r="S19" s="136" t="str">
        <f t="shared" si="11"/>
        <v/>
      </c>
      <c r="T19" s="115" t="str">
        <f t="shared" si="12"/>
        <v/>
      </c>
      <c r="U19" s="165" t="str">
        <f t="shared" si="13"/>
        <v/>
      </c>
      <c r="V19" s="165" t="str">
        <f t="shared" si="14"/>
        <v/>
      </c>
    </row>
    <row r="20" spans="2:22" s="1" customFormat="1" ht="14.1" customHeight="1" x14ac:dyDescent="0.2">
      <c r="B20" s="102" t="str">
        <f t="shared" si="15"/>
        <v/>
      </c>
      <c r="C20" s="137" t="str">
        <f>IF(OR(B20="",AND(Eingabetabelle!E20="",Eingabetabelle!F20="",Eingabetabelle!G20="",Eingabetabelle!H20="")),"",VLOOKUP(B20,EB_Hoechstbetraege,8))</f>
        <v/>
      </c>
      <c r="D20" s="115" t="str">
        <f t="shared" si="0"/>
        <v/>
      </c>
      <c r="E20" s="136" t="str">
        <f>IF(Eingabetabelle!E20="","",Eingabetabelle!E20*C20)</f>
        <v/>
      </c>
      <c r="F20" s="115" t="str">
        <f t="shared" si="1"/>
        <v/>
      </c>
      <c r="G20" s="136" t="str">
        <f>IF(Eingabetabelle!F20="","",Eingabetabelle!F20*C20)</f>
        <v/>
      </c>
      <c r="H20" s="115" t="str">
        <f t="shared" si="2"/>
        <v/>
      </c>
      <c r="I20" s="143" t="str">
        <f>IF(Eingabetabelle!G20="","",Eingabetabelle!G20*C20)</f>
        <v/>
      </c>
      <c r="J20" s="115" t="str">
        <f t="shared" si="3"/>
        <v/>
      </c>
      <c r="K20" s="143" t="str">
        <f>IF(OR(O20="",AND(B20="",Eingabetabelle!H20="")),"",IF(AND(B20&gt;0,Eingabetabelle!H20=""),0,Eingabetabelle!H20*C20))</f>
        <v/>
      </c>
      <c r="L20" s="115" t="str">
        <f t="shared" si="4"/>
        <v/>
      </c>
      <c r="M20" s="142" t="str">
        <f t="shared" si="5"/>
        <v/>
      </c>
      <c r="N20" s="115" t="str">
        <f t="shared" si="6"/>
        <v/>
      </c>
      <c r="O20" s="143" t="str">
        <f t="shared" si="7"/>
        <v/>
      </c>
      <c r="P20" s="115" t="str">
        <f t="shared" si="8"/>
        <v/>
      </c>
      <c r="Q20" s="136" t="str">
        <f t="shared" si="9"/>
        <v/>
      </c>
      <c r="R20" s="115" t="str">
        <f t="shared" si="10"/>
        <v/>
      </c>
      <c r="S20" s="136" t="str">
        <f t="shared" si="11"/>
        <v/>
      </c>
      <c r="T20" s="115" t="str">
        <f t="shared" si="12"/>
        <v/>
      </c>
      <c r="U20" s="165" t="str">
        <f t="shared" si="13"/>
        <v/>
      </c>
      <c r="V20" s="165" t="str">
        <f t="shared" si="14"/>
        <v/>
      </c>
    </row>
    <row r="21" spans="2:22" s="1" customFormat="1" ht="14.1" customHeight="1" x14ac:dyDescent="0.2">
      <c r="B21" s="102" t="str">
        <f t="shared" si="15"/>
        <v/>
      </c>
      <c r="C21" s="137" t="str">
        <f>IF(OR(B21="",AND(Eingabetabelle!E21="",Eingabetabelle!F21="",Eingabetabelle!G21="",Eingabetabelle!H21="")),"",VLOOKUP(B21,EB_Hoechstbetraege,8))</f>
        <v/>
      </c>
      <c r="D21" s="115" t="str">
        <f t="shared" si="0"/>
        <v/>
      </c>
      <c r="E21" s="136" t="str">
        <f>IF(Eingabetabelle!E21="","",Eingabetabelle!E21*C21)</f>
        <v/>
      </c>
      <c r="F21" s="115" t="str">
        <f t="shared" si="1"/>
        <v/>
      </c>
      <c r="G21" s="136" t="str">
        <f>IF(Eingabetabelle!F21="","",Eingabetabelle!F21*C21)</f>
        <v/>
      </c>
      <c r="H21" s="115" t="str">
        <f t="shared" si="2"/>
        <v/>
      </c>
      <c r="I21" s="143" t="str">
        <f>IF(Eingabetabelle!G21="","",Eingabetabelle!G21*C21)</f>
        <v/>
      </c>
      <c r="J21" s="115" t="str">
        <f t="shared" si="3"/>
        <v/>
      </c>
      <c r="K21" s="143" t="str">
        <f>IF(OR(O21="",AND(B21="",Eingabetabelle!H21="")),"",IF(AND(B21&gt;0,Eingabetabelle!H21=""),0,Eingabetabelle!H21*C21))</f>
        <v/>
      </c>
      <c r="L21" s="115" t="str">
        <f t="shared" si="4"/>
        <v/>
      </c>
      <c r="M21" s="142" t="str">
        <f t="shared" si="5"/>
        <v/>
      </c>
      <c r="N21" s="115" t="str">
        <f t="shared" si="6"/>
        <v/>
      </c>
      <c r="O21" s="143" t="str">
        <f t="shared" si="7"/>
        <v/>
      </c>
      <c r="P21" s="115" t="str">
        <f t="shared" si="8"/>
        <v/>
      </c>
      <c r="Q21" s="136" t="str">
        <f t="shared" si="9"/>
        <v/>
      </c>
      <c r="R21" s="115" t="str">
        <f t="shared" si="10"/>
        <v/>
      </c>
      <c r="S21" s="136" t="str">
        <f t="shared" si="11"/>
        <v/>
      </c>
      <c r="T21" s="115" t="str">
        <f t="shared" si="12"/>
        <v/>
      </c>
      <c r="U21" s="165" t="str">
        <f t="shared" si="13"/>
        <v/>
      </c>
      <c r="V21" s="165" t="str">
        <f t="shared" si="14"/>
        <v/>
      </c>
    </row>
    <row r="22" spans="2:22" s="1" customFormat="1" ht="14.1" customHeight="1" x14ac:dyDescent="0.2">
      <c r="B22" s="102" t="str">
        <f t="shared" si="15"/>
        <v/>
      </c>
      <c r="C22" s="137" t="str">
        <f>IF(OR(B22="",AND(Eingabetabelle!E22="",Eingabetabelle!F22="",Eingabetabelle!G22="",Eingabetabelle!H22="")),"",VLOOKUP(B22,EB_Hoechstbetraege,8))</f>
        <v/>
      </c>
      <c r="D22" s="115" t="str">
        <f t="shared" si="0"/>
        <v/>
      </c>
      <c r="E22" s="136" t="str">
        <f>IF(Eingabetabelle!E22="","",Eingabetabelle!E22*C22)</f>
        <v/>
      </c>
      <c r="F22" s="115" t="str">
        <f t="shared" si="1"/>
        <v/>
      </c>
      <c r="G22" s="136" t="str">
        <f>IF(Eingabetabelle!F22="","",Eingabetabelle!F22*C22)</f>
        <v/>
      </c>
      <c r="H22" s="115" t="str">
        <f t="shared" si="2"/>
        <v/>
      </c>
      <c r="I22" s="143" t="str">
        <f>IF(Eingabetabelle!G22="","",Eingabetabelle!G22*C22)</f>
        <v/>
      </c>
      <c r="J22" s="115" t="str">
        <f t="shared" si="3"/>
        <v/>
      </c>
      <c r="K22" s="143" t="str">
        <f>IF(OR(O22="",AND(B22="",Eingabetabelle!H22="")),"",IF(AND(B22&gt;0,Eingabetabelle!H22=""),0,Eingabetabelle!H22*C22))</f>
        <v/>
      </c>
      <c r="L22" s="115" t="str">
        <f t="shared" si="4"/>
        <v/>
      </c>
      <c r="M22" s="142" t="str">
        <f t="shared" si="5"/>
        <v/>
      </c>
      <c r="N22" s="115" t="str">
        <f t="shared" si="6"/>
        <v/>
      </c>
      <c r="O22" s="143" t="str">
        <f t="shared" si="7"/>
        <v/>
      </c>
      <c r="P22" s="115" t="str">
        <f t="shared" si="8"/>
        <v/>
      </c>
      <c r="Q22" s="136" t="str">
        <f t="shared" si="9"/>
        <v/>
      </c>
      <c r="R22" s="115" t="str">
        <f t="shared" si="10"/>
        <v/>
      </c>
      <c r="S22" s="136" t="str">
        <f t="shared" si="11"/>
        <v/>
      </c>
      <c r="T22" s="115" t="str">
        <f t="shared" si="12"/>
        <v/>
      </c>
      <c r="U22" s="165" t="str">
        <f t="shared" si="13"/>
        <v/>
      </c>
      <c r="V22" s="165" t="str">
        <f t="shared" si="14"/>
        <v/>
      </c>
    </row>
    <row r="23" spans="2:22" s="1" customFormat="1" ht="14.1" customHeight="1" x14ac:dyDescent="0.2">
      <c r="B23" s="102" t="str">
        <f t="shared" si="15"/>
        <v/>
      </c>
      <c r="C23" s="137" t="str">
        <f>IF(OR(B23="",AND(Eingabetabelle!E23="",Eingabetabelle!F23="",Eingabetabelle!G23="",Eingabetabelle!H23="")),"",VLOOKUP(B23,EB_Hoechstbetraege,8))</f>
        <v/>
      </c>
      <c r="D23" s="115" t="str">
        <f t="shared" si="0"/>
        <v/>
      </c>
      <c r="E23" s="136" t="str">
        <f>IF(Eingabetabelle!E23="","",Eingabetabelle!E23*C23)</f>
        <v/>
      </c>
      <c r="F23" s="115" t="str">
        <f t="shared" si="1"/>
        <v/>
      </c>
      <c r="G23" s="136" t="str">
        <f>IF(Eingabetabelle!F23="","",Eingabetabelle!F23*C23)</f>
        <v/>
      </c>
      <c r="H23" s="115" t="str">
        <f t="shared" si="2"/>
        <v/>
      </c>
      <c r="I23" s="143" t="str">
        <f>IF(Eingabetabelle!G23="","",Eingabetabelle!G23*C23)</f>
        <v/>
      </c>
      <c r="J23" s="115" t="str">
        <f t="shared" si="3"/>
        <v/>
      </c>
      <c r="K23" s="143" t="str">
        <f>IF(OR(O23="",AND(B23="",Eingabetabelle!H23="")),"",IF(AND(B23&gt;0,Eingabetabelle!H23=""),0,Eingabetabelle!H23*C23))</f>
        <v/>
      </c>
      <c r="L23" s="115" t="str">
        <f t="shared" si="4"/>
        <v/>
      </c>
      <c r="M23" s="142" t="str">
        <f t="shared" si="5"/>
        <v/>
      </c>
      <c r="N23" s="115" t="str">
        <f t="shared" si="6"/>
        <v/>
      </c>
      <c r="O23" s="143" t="str">
        <f t="shared" si="7"/>
        <v/>
      </c>
      <c r="P23" s="115" t="str">
        <f t="shared" si="8"/>
        <v/>
      </c>
      <c r="Q23" s="136" t="str">
        <f t="shared" si="9"/>
        <v/>
      </c>
      <c r="R23" s="115" t="str">
        <f t="shared" si="10"/>
        <v/>
      </c>
      <c r="S23" s="136" t="str">
        <f t="shared" si="11"/>
        <v/>
      </c>
      <c r="T23" s="115" t="str">
        <f t="shared" si="12"/>
        <v/>
      </c>
      <c r="U23" s="165" t="str">
        <f t="shared" si="13"/>
        <v/>
      </c>
      <c r="V23" s="165" t="str">
        <f t="shared" si="14"/>
        <v/>
      </c>
    </row>
    <row r="24" spans="2:22" s="1" customFormat="1" ht="14.1" customHeight="1" x14ac:dyDescent="0.2">
      <c r="B24" s="102" t="str">
        <f t="shared" si="15"/>
        <v/>
      </c>
      <c r="C24" s="137" t="str">
        <f>IF(OR(B24="",AND(Eingabetabelle!E24="",Eingabetabelle!F24="",Eingabetabelle!G24="",Eingabetabelle!H24="")),"",VLOOKUP(B24,EB_Hoechstbetraege,8))</f>
        <v/>
      </c>
      <c r="D24" s="115" t="str">
        <f t="shared" si="0"/>
        <v/>
      </c>
      <c r="E24" s="136" t="str">
        <f>IF(Eingabetabelle!E24="","",Eingabetabelle!E24*C24)</f>
        <v/>
      </c>
      <c r="F24" s="115" t="str">
        <f t="shared" si="1"/>
        <v/>
      </c>
      <c r="G24" s="136" t="str">
        <f>IF(Eingabetabelle!F24="","",Eingabetabelle!F24*C24)</f>
        <v/>
      </c>
      <c r="H24" s="115" t="str">
        <f t="shared" si="2"/>
        <v/>
      </c>
      <c r="I24" s="143" t="str">
        <f>IF(Eingabetabelle!G24="","",Eingabetabelle!G24*C24)</f>
        <v/>
      </c>
      <c r="J24" s="115" t="str">
        <f t="shared" si="3"/>
        <v/>
      </c>
      <c r="K24" s="143" t="str">
        <f>IF(OR(O24="",AND(B24="",Eingabetabelle!H24="")),"",IF(AND(B24&gt;0,Eingabetabelle!H24=""),0,Eingabetabelle!H24*C24))</f>
        <v/>
      </c>
      <c r="L24" s="115" t="str">
        <f t="shared" si="4"/>
        <v/>
      </c>
      <c r="M24" s="142" t="str">
        <f t="shared" si="5"/>
        <v/>
      </c>
      <c r="N24" s="115" t="str">
        <f t="shared" si="6"/>
        <v/>
      </c>
      <c r="O24" s="143" t="str">
        <f t="shared" si="7"/>
        <v/>
      </c>
      <c r="P24" s="115" t="str">
        <f t="shared" si="8"/>
        <v/>
      </c>
      <c r="Q24" s="136" t="str">
        <f t="shared" si="9"/>
        <v/>
      </c>
      <c r="R24" s="115" t="str">
        <f t="shared" si="10"/>
        <v/>
      </c>
      <c r="S24" s="136" t="str">
        <f t="shared" si="11"/>
        <v/>
      </c>
      <c r="T24" s="115" t="str">
        <f t="shared" si="12"/>
        <v/>
      </c>
      <c r="U24" s="165" t="str">
        <f t="shared" si="13"/>
        <v/>
      </c>
      <c r="V24" s="165" t="str">
        <f t="shared" si="14"/>
        <v/>
      </c>
    </row>
    <row r="25" spans="2:22" s="1" customFormat="1" ht="14.1" customHeight="1" x14ac:dyDescent="0.2">
      <c r="B25" s="102" t="str">
        <f t="shared" si="15"/>
        <v/>
      </c>
      <c r="C25" s="137" t="str">
        <f>IF(OR(B25="",AND(Eingabetabelle!E25="",Eingabetabelle!F25="",Eingabetabelle!G25="",Eingabetabelle!H25="")),"",VLOOKUP(B25,EB_Hoechstbetraege,8))</f>
        <v/>
      </c>
      <c r="D25" s="115" t="str">
        <f t="shared" si="0"/>
        <v/>
      </c>
      <c r="E25" s="136" t="str">
        <f>IF(Eingabetabelle!E25="","",Eingabetabelle!E25*C25)</f>
        <v/>
      </c>
      <c r="F25" s="115" t="str">
        <f t="shared" si="1"/>
        <v/>
      </c>
      <c r="G25" s="136" t="str">
        <f>IF(Eingabetabelle!F25="","",Eingabetabelle!F25*C25)</f>
        <v/>
      </c>
      <c r="H25" s="115" t="str">
        <f t="shared" si="2"/>
        <v/>
      </c>
      <c r="I25" s="143" t="str">
        <f>IF(Eingabetabelle!G25="","",Eingabetabelle!G25*C25)</f>
        <v/>
      </c>
      <c r="J25" s="115" t="str">
        <f t="shared" si="3"/>
        <v/>
      </c>
      <c r="K25" s="143" t="str">
        <f>IF(OR(O25="",AND(B25="",Eingabetabelle!H25="")),"",IF(AND(B25&gt;0,Eingabetabelle!H25=""),0,Eingabetabelle!H25*C25))</f>
        <v/>
      </c>
      <c r="L25" s="115" t="str">
        <f t="shared" si="4"/>
        <v/>
      </c>
      <c r="M25" s="142" t="str">
        <f t="shared" si="5"/>
        <v/>
      </c>
      <c r="N25" s="115" t="str">
        <f t="shared" si="6"/>
        <v/>
      </c>
      <c r="O25" s="143" t="str">
        <f t="shared" si="7"/>
        <v/>
      </c>
      <c r="P25" s="115" t="str">
        <f t="shared" si="8"/>
        <v/>
      </c>
      <c r="Q25" s="136" t="str">
        <f t="shared" si="9"/>
        <v/>
      </c>
      <c r="R25" s="115" t="str">
        <f t="shared" si="10"/>
        <v/>
      </c>
      <c r="S25" s="136" t="str">
        <f t="shared" si="11"/>
        <v/>
      </c>
      <c r="T25" s="115" t="str">
        <f t="shared" si="12"/>
        <v/>
      </c>
      <c r="U25" s="165" t="str">
        <f t="shared" si="13"/>
        <v/>
      </c>
      <c r="V25" s="165" t="str">
        <f t="shared" si="14"/>
        <v/>
      </c>
    </row>
    <row r="26" spans="2:22" s="1" customFormat="1" ht="14.1" customHeight="1" x14ac:dyDescent="0.2">
      <c r="B26" s="102" t="str">
        <f t="shared" si="15"/>
        <v/>
      </c>
      <c r="C26" s="137" t="str">
        <f>IF(OR(B26="",AND(Eingabetabelle!E26="",Eingabetabelle!F26="",Eingabetabelle!G26="",Eingabetabelle!H26="")),"",VLOOKUP(B26,EB_Hoechstbetraege,8))</f>
        <v/>
      </c>
      <c r="D26" s="115" t="str">
        <f t="shared" si="0"/>
        <v/>
      </c>
      <c r="E26" s="136" t="str">
        <f>IF(Eingabetabelle!E26="","",Eingabetabelle!E26*C26)</f>
        <v/>
      </c>
      <c r="F26" s="115" t="str">
        <f t="shared" si="1"/>
        <v/>
      </c>
      <c r="G26" s="136" t="str">
        <f>IF(Eingabetabelle!F26="","",Eingabetabelle!F26*C26)</f>
        <v/>
      </c>
      <c r="H26" s="115" t="str">
        <f t="shared" si="2"/>
        <v/>
      </c>
      <c r="I26" s="143" t="str">
        <f>IF(Eingabetabelle!G26="","",Eingabetabelle!G26*C26)</f>
        <v/>
      </c>
      <c r="J26" s="115" t="str">
        <f t="shared" si="3"/>
        <v/>
      </c>
      <c r="K26" s="143" t="str">
        <f>IF(OR(O26="",AND(B26="",Eingabetabelle!H26="")),"",IF(AND(B26&gt;0,Eingabetabelle!H26=""),0,Eingabetabelle!H26*C26))</f>
        <v/>
      </c>
      <c r="L26" s="115" t="str">
        <f t="shared" si="4"/>
        <v/>
      </c>
      <c r="M26" s="142" t="str">
        <f t="shared" si="5"/>
        <v/>
      </c>
      <c r="N26" s="115" t="str">
        <f t="shared" si="6"/>
        <v/>
      </c>
      <c r="O26" s="143" t="str">
        <f t="shared" si="7"/>
        <v/>
      </c>
      <c r="P26" s="115" t="str">
        <f t="shared" si="8"/>
        <v/>
      </c>
      <c r="Q26" s="136" t="str">
        <f t="shared" si="9"/>
        <v/>
      </c>
      <c r="R26" s="115" t="str">
        <f t="shared" si="10"/>
        <v/>
      </c>
      <c r="S26" s="136" t="str">
        <f t="shared" si="11"/>
        <v/>
      </c>
      <c r="T26" s="115" t="str">
        <f t="shared" si="12"/>
        <v/>
      </c>
      <c r="U26" s="165" t="str">
        <f t="shared" si="13"/>
        <v/>
      </c>
      <c r="V26" s="165" t="str">
        <f t="shared" si="14"/>
        <v/>
      </c>
    </row>
    <row r="27" spans="2:22" s="1" customFormat="1" ht="14.1" customHeight="1" x14ac:dyDescent="0.2">
      <c r="B27" s="102" t="str">
        <f t="shared" si="15"/>
        <v/>
      </c>
      <c r="C27" s="137" t="str">
        <f>IF(OR(B27="",AND(Eingabetabelle!E27="",Eingabetabelle!F27="",Eingabetabelle!G27="",Eingabetabelle!H27="")),"",VLOOKUP(B27,EB_Hoechstbetraege,8))</f>
        <v/>
      </c>
      <c r="D27" s="115" t="str">
        <f t="shared" si="0"/>
        <v/>
      </c>
      <c r="E27" s="136" t="str">
        <f>IF(Eingabetabelle!E27="","",Eingabetabelle!E27*C27)</f>
        <v/>
      </c>
      <c r="F27" s="115" t="str">
        <f t="shared" si="1"/>
        <v/>
      </c>
      <c r="G27" s="136" t="str">
        <f>IF(Eingabetabelle!F27="","",Eingabetabelle!F27*C27)</f>
        <v/>
      </c>
      <c r="H27" s="115" t="str">
        <f t="shared" si="2"/>
        <v/>
      </c>
      <c r="I27" s="143" t="str">
        <f>IF(Eingabetabelle!G27="","",Eingabetabelle!G27*C27)</f>
        <v/>
      </c>
      <c r="J27" s="115" t="str">
        <f t="shared" si="3"/>
        <v/>
      </c>
      <c r="K27" s="143" t="str">
        <f>IF(OR(O27="",AND(B27="",Eingabetabelle!H27="")),"",IF(AND(B27&gt;0,Eingabetabelle!H27=""),0,Eingabetabelle!H27*C27))</f>
        <v/>
      </c>
      <c r="L27" s="115" t="str">
        <f t="shared" si="4"/>
        <v/>
      </c>
      <c r="M27" s="142" t="str">
        <f t="shared" si="5"/>
        <v/>
      </c>
      <c r="N27" s="115" t="str">
        <f t="shared" si="6"/>
        <v/>
      </c>
      <c r="O27" s="143" t="str">
        <f t="shared" si="7"/>
        <v/>
      </c>
      <c r="P27" s="115" t="str">
        <f t="shared" si="8"/>
        <v/>
      </c>
      <c r="Q27" s="136" t="str">
        <f t="shared" si="9"/>
        <v/>
      </c>
      <c r="R27" s="115" t="str">
        <f t="shared" si="10"/>
        <v/>
      </c>
      <c r="S27" s="136" t="str">
        <f t="shared" si="11"/>
        <v/>
      </c>
      <c r="T27" s="115" t="str">
        <f t="shared" si="12"/>
        <v/>
      </c>
      <c r="U27" s="165" t="str">
        <f t="shared" si="13"/>
        <v/>
      </c>
      <c r="V27" s="165" t="str">
        <f t="shared" si="14"/>
        <v/>
      </c>
    </row>
    <row r="28" spans="2:22" s="1" customFormat="1" ht="14.1" customHeight="1" x14ac:dyDescent="0.2">
      <c r="B28" s="102" t="str">
        <f t="shared" si="15"/>
        <v/>
      </c>
      <c r="C28" s="137" t="str">
        <f>IF(OR(B28="",AND(Eingabetabelle!E28="",Eingabetabelle!F28="",Eingabetabelle!G28="",Eingabetabelle!H28="")),"",VLOOKUP(B28,EB_Hoechstbetraege,8))</f>
        <v/>
      </c>
      <c r="D28" s="115" t="str">
        <f t="shared" si="0"/>
        <v/>
      </c>
      <c r="E28" s="136" t="str">
        <f>IF(Eingabetabelle!E28="","",Eingabetabelle!E28*C28)</f>
        <v/>
      </c>
      <c r="F28" s="115" t="str">
        <f t="shared" si="1"/>
        <v/>
      </c>
      <c r="G28" s="136" t="str">
        <f>IF(Eingabetabelle!F28="","",Eingabetabelle!F28*C28)</f>
        <v/>
      </c>
      <c r="H28" s="115" t="str">
        <f t="shared" si="2"/>
        <v/>
      </c>
      <c r="I28" s="143" t="str">
        <f>IF(Eingabetabelle!G28="","",Eingabetabelle!G28*C28)</f>
        <v/>
      </c>
      <c r="J28" s="115" t="str">
        <f t="shared" si="3"/>
        <v/>
      </c>
      <c r="K28" s="143" t="str">
        <f>IF(OR(O28="",AND(B28="",Eingabetabelle!H28="")),"",IF(AND(B28&gt;0,Eingabetabelle!H28=""),0,Eingabetabelle!H28*C28))</f>
        <v/>
      </c>
      <c r="L28" s="115" t="str">
        <f t="shared" si="4"/>
        <v/>
      </c>
      <c r="M28" s="142" t="str">
        <f t="shared" si="5"/>
        <v/>
      </c>
      <c r="N28" s="115" t="str">
        <f t="shared" si="6"/>
        <v/>
      </c>
      <c r="O28" s="143" t="str">
        <f t="shared" si="7"/>
        <v/>
      </c>
      <c r="P28" s="115" t="str">
        <f t="shared" si="8"/>
        <v/>
      </c>
      <c r="Q28" s="136" t="str">
        <f t="shared" si="9"/>
        <v/>
      </c>
      <c r="R28" s="115" t="str">
        <f t="shared" si="10"/>
        <v/>
      </c>
      <c r="S28" s="136" t="str">
        <f t="shared" si="11"/>
        <v/>
      </c>
      <c r="T28" s="115" t="str">
        <f t="shared" si="12"/>
        <v/>
      </c>
      <c r="U28" s="165" t="str">
        <f t="shared" si="13"/>
        <v/>
      </c>
      <c r="V28" s="165" t="str">
        <f t="shared" si="14"/>
        <v/>
      </c>
    </row>
    <row r="29" spans="2:22" s="1" customFormat="1" ht="14.1" customHeight="1" x14ac:dyDescent="0.2">
      <c r="B29" s="102" t="str">
        <f t="shared" si="15"/>
        <v/>
      </c>
      <c r="C29" s="137" t="str">
        <f>IF(OR(B29="",AND(Eingabetabelle!E29="",Eingabetabelle!F29="",Eingabetabelle!G29="",Eingabetabelle!H29="")),"",VLOOKUP(B29,EB_Hoechstbetraege,8))</f>
        <v/>
      </c>
      <c r="D29" s="115" t="str">
        <f t="shared" si="0"/>
        <v/>
      </c>
      <c r="E29" s="136" t="str">
        <f>IF(Eingabetabelle!E29="","",Eingabetabelle!E29*C29)</f>
        <v/>
      </c>
      <c r="F29" s="115" t="str">
        <f t="shared" si="1"/>
        <v/>
      </c>
      <c r="G29" s="136" t="str">
        <f>IF(Eingabetabelle!F29="","",Eingabetabelle!F29*C29)</f>
        <v/>
      </c>
      <c r="H29" s="115" t="str">
        <f t="shared" si="2"/>
        <v/>
      </c>
      <c r="I29" s="143" t="str">
        <f>IF(Eingabetabelle!G29="","",Eingabetabelle!G29*C29)</f>
        <v/>
      </c>
      <c r="J29" s="115" t="str">
        <f t="shared" si="3"/>
        <v/>
      </c>
      <c r="K29" s="143" t="str">
        <f>IF(OR(O29="",AND(B29="",Eingabetabelle!H29="")),"",IF(AND(B29&gt;0,Eingabetabelle!H29=""),0,Eingabetabelle!H29*C29))</f>
        <v/>
      </c>
      <c r="L29" s="115" t="str">
        <f t="shared" si="4"/>
        <v/>
      </c>
      <c r="M29" s="142" t="str">
        <f t="shared" si="5"/>
        <v/>
      </c>
      <c r="N29" s="115" t="str">
        <f t="shared" si="6"/>
        <v/>
      </c>
      <c r="O29" s="143" t="str">
        <f t="shared" si="7"/>
        <v/>
      </c>
      <c r="P29" s="115" t="str">
        <f t="shared" si="8"/>
        <v/>
      </c>
      <c r="Q29" s="136" t="str">
        <f t="shared" si="9"/>
        <v/>
      </c>
      <c r="R29" s="115" t="str">
        <f t="shared" si="10"/>
        <v/>
      </c>
      <c r="S29" s="136" t="str">
        <f t="shared" si="11"/>
        <v/>
      </c>
      <c r="T29" s="115" t="str">
        <f t="shared" si="12"/>
        <v/>
      </c>
      <c r="U29" s="165" t="str">
        <f t="shared" si="13"/>
        <v/>
      </c>
      <c r="V29" s="165" t="str">
        <f t="shared" si="14"/>
        <v/>
      </c>
    </row>
    <row r="30" spans="2:22" s="1" customFormat="1" ht="14.1" customHeight="1" x14ac:dyDescent="0.2">
      <c r="B30" s="102" t="str">
        <f t="shared" si="15"/>
        <v/>
      </c>
      <c r="C30" s="137" t="str">
        <f>IF(OR(B30="",AND(Eingabetabelle!E30="",Eingabetabelle!F30="",Eingabetabelle!G30="",Eingabetabelle!H30="")),"",VLOOKUP(B30,EB_Hoechstbetraege,8))</f>
        <v/>
      </c>
      <c r="D30" s="115" t="str">
        <f t="shared" si="0"/>
        <v/>
      </c>
      <c r="E30" s="136" t="str">
        <f>IF(Eingabetabelle!E30="","",Eingabetabelle!E30*C30)</f>
        <v/>
      </c>
      <c r="F30" s="115" t="str">
        <f t="shared" si="1"/>
        <v/>
      </c>
      <c r="G30" s="136" t="str">
        <f>IF(Eingabetabelle!F30="","",Eingabetabelle!F30*C30)</f>
        <v/>
      </c>
      <c r="H30" s="115" t="str">
        <f t="shared" si="2"/>
        <v/>
      </c>
      <c r="I30" s="143" t="str">
        <f>IF(Eingabetabelle!G30="","",Eingabetabelle!G30*C30)</f>
        <v/>
      </c>
      <c r="J30" s="115" t="str">
        <f t="shared" si="3"/>
        <v/>
      </c>
      <c r="K30" s="143" t="str">
        <f>IF(OR(O30="",AND(B30="",Eingabetabelle!H30="")),"",IF(AND(B30&gt;0,Eingabetabelle!H30=""),0,Eingabetabelle!H30*C30))</f>
        <v/>
      </c>
      <c r="L30" s="115" t="str">
        <f t="shared" si="4"/>
        <v/>
      </c>
      <c r="M30" s="142" t="str">
        <f t="shared" si="5"/>
        <v/>
      </c>
      <c r="N30" s="115" t="str">
        <f t="shared" si="6"/>
        <v/>
      </c>
      <c r="O30" s="143" t="str">
        <f t="shared" si="7"/>
        <v/>
      </c>
      <c r="P30" s="115" t="str">
        <f t="shared" si="8"/>
        <v/>
      </c>
      <c r="Q30" s="136" t="str">
        <f t="shared" si="9"/>
        <v/>
      </c>
      <c r="R30" s="115" t="str">
        <f t="shared" si="10"/>
        <v/>
      </c>
      <c r="S30" s="136" t="str">
        <f t="shared" si="11"/>
        <v/>
      </c>
      <c r="T30" s="115" t="str">
        <f t="shared" si="12"/>
        <v/>
      </c>
      <c r="U30" s="165" t="str">
        <f t="shared" si="13"/>
        <v/>
      </c>
      <c r="V30" s="165" t="str">
        <f t="shared" si="14"/>
        <v/>
      </c>
    </row>
    <row r="31" spans="2:22" s="1" customFormat="1" ht="14.1" customHeight="1" x14ac:dyDescent="0.2">
      <c r="B31" s="102" t="str">
        <f t="shared" si="15"/>
        <v/>
      </c>
      <c r="C31" s="137" t="str">
        <f>IF(OR(B31="",AND(Eingabetabelle!E31="",Eingabetabelle!F31="",Eingabetabelle!G31="",Eingabetabelle!H31="")),"",VLOOKUP(B31,EB_Hoechstbetraege,8))</f>
        <v/>
      </c>
      <c r="D31" s="115" t="str">
        <f t="shared" si="0"/>
        <v/>
      </c>
      <c r="E31" s="136" t="str">
        <f>IF(Eingabetabelle!E31="","",Eingabetabelle!E31*C31)</f>
        <v/>
      </c>
      <c r="F31" s="115" t="str">
        <f t="shared" si="1"/>
        <v/>
      </c>
      <c r="G31" s="136" t="str">
        <f>IF(Eingabetabelle!F31="","",Eingabetabelle!F31*C31)</f>
        <v/>
      </c>
      <c r="H31" s="115" t="str">
        <f t="shared" si="2"/>
        <v/>
      </c>
      <c r="I31" s="143" t="str">
        <f>IF(Eingabetabelle!G31="","",Eingabetabelle!G31*C31)</f>
        <v/>
      </c>
      <c r="J31" s="115" t="str">
        <f t="shared" si="3"/>
        <v/>
      </c>
      <c r="K31" s="143" t="str">
        <f>IF(OR(O31="",AND(B31="",Eingabetabelle!H31="")),"",IF(AND(B31&gt;0,Eingabetabelle!H31=""),0,Eingabetabelle!H31*C31))</f>
        <v/>
      </c>
      <c r="L31" s="115" t="str">
        <f t="shared" si="4"/>
        <v/>
      </c>
      <c r="M31" s="142" t="str">
        <f t="shared" si="5"/>
        <v/>
      </c>
      <c r="N31" s="115" t="str">
        <f t="shared" si="6"/>
        <v/>
      </c>
      <c r="O31" s="143" t="str">
        <f t="shared" si="7"/>
        <v/>
      </c>
      <c r="P31" s="115" t="str">
        <f t="shared" si="8"/>
        <v/>
      </c>
      <c r="Q31" s="136" t="str">
        <f t="shared" si="9"/>
        <v/>
      </c>
      <c r="R31" s="115" t="str">
        <f t="shared" si="10"/>
        <v/>
      </c>
      <c r="S31" s="136" t="str">
        <f t="shared" si="11"/>
        <v/>
      </c>
      <c r="T31" s="115" t="str">
        <f t="shared" si="12"/>
        <v/>
      </c>
      <c r="U31" s="165" t="str">
        <f t="shared" si="13"/>
        <v/>
      </c>
      <c r="V31" s="165" t="str">
        <f t="shared" si="14"/>
        <v/>
      </c>
    </row>
    <row r="32" spans="2:22" s="1" customFormat="1" ht="14.1" customHeight="1" x14ac:dyDescent="0.2">
      <c r="B32" s="102" t="str">
        <f t="shared" si="15"/>
        <v/>
      </c>
      <c r="C32" s="137" t="str">
        <f>IF(OR(B32="",AND(Eingabetabelle!E32="",Eingabetabelle!F32="",Eingabetabelle!G32="",Eingabetabelle!H32="")),"",VLOOKUP(B32,EB_Hoechstbetraege,8))</f>
        <v/>
      </c>
      <c r="D32" s="115" t="str">
        <f t="shared" si="0"/>
        <v/>
      </c>
      <c r="E32" s="136" t="str">
        <f>IF(Eingabetabelle!E32="","",Eingabetabelle!E32*C32)</f>
        <v/>
      </c>
      <c r="F32" s="115" t="str">
        <f t="shared" si="1"/>
        <v/>
      </c>
      <c r="G32" s="136" t="str">
        <f>IF(Eingabetabelle!F32="","",Eingabetabelle!F32*C32)</f>
        <v/>
      </c>
      <c r="H32" s="115" t="str">
        <f t="shared" si="2"/>
        <v/>
      </c>
      <c r="I32" s="143" t="str">
        <f>IF(Eingabetabelle!G32="","",Eingabetabelle!G32*C32)</f>
        <v/>
      </c>
      <c r="J32" s="115" t="str">
        <f t="shared" si="3"/>
        <v/>
      </c>
      <c r="K32" s="143" t="str">
        <f>IF(OR(O32="",AND(B32="",Eingabetabelle!H32="")),"",IF(AND(B32&gt;0,Eingabetabelle!H32=""),0,Eingabetabelle!H32*C32))</f>
        <v/>
      </c>
      <c r="L32" s="115" t="str">
        <f t="shared" si="4"/>
        <v/>
      </c>
      <c r="M32" s="142" t="str">
        <f t="shared" si="5"/>
        <v/>
      </c>
      <c r="N32" s="115" t="str">
        <f t="shared" si="6"/>
        <v/>
      </c>
      <c r="O32" s="143" t="str">
        <f t="shared" si="7"/>
        <v/>
      </c>
      <c r="P32" s="115" t="str">
        <f t="shared" si="8"/>
        <v/>
      </c>
      <c r="Q32" s="136" t="str">
        <f t="shared" si="9"/>
        <v/>
      </c>
      <c r="R32" s="115" t="str">
        <f t="shared" si="10"/>
        <v/>
      </c>
      <c r="S32" s="136" t="str">
        <f t="shared" si="11"/>
        <v/>
      </c>
      <c r="T32" s="115" t="str">
        <f t="shared" si="12"/>
        <v/>
      </c>
      <c r="U32" s="165" t="str">
        <f t="shared" si="13"/>
        <v/>
      </c>
      <c r="V32" s="165" t="str">
        <f t="shared" si="14"/>
        <v/>
      </c>
    </row>
    <row r="33" spans="2:22" s="1" customFormat="1" ht="14.1" customHeight="1" x14ac:dyDescent="0.2">
      <c r="B33" s="102" t="str">
        <f t="shared" si="15"/>
        <v/>
      </c>
      <c r="C33" s="137" t="str">
        <f>IF(OR(B33="",AND(Eingabetabelle!E33="",Eingabetabelle!F33="",Eingabetabelle!G33="",Eingabetabelle!H33="")),"",VLOOKUP(B33,EB_Hoechstbetraege,8))</f>
        <v/>
      </c>
      <c r="D33" s="115" t="str">
        <f t="shared" si="0"/>
        <v/>
      </c>
      <c r="E33" s="136" t="str">
        <f>IF(Eingabetabelle!E33="","",Eingabetabelle!E33*C33)</f>
        <v/>
      </c>
      <c r="F33" s="115" t="str">
        <f t="shared" si="1"/>
        <v/>
      </c>
      <c r="G33" s="136" t="str">
        <f>IF(Eingabetabelle!F33="","",Eingabetabelle!F33*C33)</f>
        <v/>
      </c>
      <c r="H33" s="115" t="str">
        <f t="shared" si="2"/>
        <v/>
      </c>
      <c r="I33" s="143" t="str">
        <f>IF(Eingabetabelle!G33="","",Eingabetabelle!G33*C33)</f>
        <v/>
      </c>
      <c r="J33" s="115" t="str">
        <f t="shared" si="3"/>
        <v/>
      </c>
      <c r="K33" s="143" t="str">
        <f>IF(OR(O33="",AND(B33="",Eingabetabelle!H33="")),"",IF(AND(B33&gt;0,Eingabetabelle!H33=""),0,Eingabetabelle!H33*C33))</f>
        <v/>
      </c>
      <c r="L33" s="115" t="str">
        <f t="shared" si="4"/>
        <v/>
      </c>
      <c r="M33" s="142" t="str">
        <f t="shared" si="5"/>
        <v/>
      </c>
      <c r="N33" s="115" t="str">
        <f t="shared" si="6"/>
        <v/>
      </c>
      <c r="O33" s="143" t="str">
        <f t="shared" si="7"/>
        <v/>
      </c>
      <c r="P33" s="115" t="str">
        <f t="shared" si="8"/>
        <v/>
      </c>
      <c r="Q33" s="136" t="str">
        <f t="shared" si="9"/>
        <v/>
      </c>
      <c r="R33" s="115" t="str">
        <f t="shared" si="10"/>
        <v/>
      </c>
      <c r="S33" s="136" t="str">
        <f t="shared" si="11"/>
        <v/>
      </c>
      <c r="T33" s="115" t="str">
        <f t="shared" si="12"/>
        <v/>
      </c>
      <c r="U33" s="165" t="str">
        <f t="shared" si="13"/>
        <v/>
      </c>
      <c r="V33" s="165" t="str">
        <f t="shared" si="14"/>
        <v/>
      </c>
    </row>
    <row r="34" spans="2:22" s="1" customFormat="1" ht="14.1" customHeight="1" x14ac:dyDescent="0.2">
      <c r="B34" s="102" t="str">
        <f t="shared" si="15"/>
        <v/>
      </c>
      <c r="C34" s="137" t="str">
        <f>IF(OR(B34="",AND(Eingabetabelle!E34="",Eingabetabelle!F34="",Eingabetabelle!G34="",Eingabetabelle!H34="")),"",VLOOKUP(B34,EB_Hoechstbetraege,8))</f>
        <v/>
      </c>
      <c r="D34" s="115" t="str">
        <f t="shared" si="0"/>
        <v/>
      </c>
      <c r="E34" s="136" t="str">
        <f>IF(Eingabetabelle!E34="","",Eingabetabelle!E34*C34)</f>
        <v/>
      </c>
      <c r="F34" s="115" t="str">
        <f t="shared" si="1"/>
        <v/>
      </c>
      <c r="G34" s="136" t="str">
        <f>IF(Eingabetabelle!F34="","",Eingabetabelle!F34*C34)</f>
        <v/>
      </c>
      <c r="H34" s="115" t="str">
        <f t="shared" si="2"/>
        <v/>
      </c>
      <c r="I34" s="143" t="str">
        <f>IF(Eingabetabelle!G34="","",Eingabetabelle!G34*C34)</f>
        <v/>
      </c>
      <c r="J34" s="115" t="str">
        <f t="shared" si="3"/>
        <v/>
      </c>
      <c r="K34" s="143" t="str">
        <f>IF(OR(O34="",AND(B34="",Eingabetabelle!H34="")),"",IF(AND(B34&gt;0,Eingabetabelle!H34=""),0,Eingabetabelle!H34*C34))</f>
        <v/>
      </c>
      <c r="L34" s="115" t="str">
        <f t="shared" si="4"/>
        <v/>
      </c>
      <c r="M34" s="142" t="str">
        <f t="shared" si="5"/>
        <v/>
      </c>
      <c r="N34" s="115" t="str">
        <f t="shared" si="6"/>
        <v/>
      </c>
      <c r="O34" s="143" t="str">
        <f t="shared" si="7"/>
        <v/>
      </c>
      <c r="P34" s="115" t="str">
        <f t="shared" si="8"/>
        <v/>
      </c>
      <c r="Q34" s="136" t="str">
        <f t="shared" si="9"/>
        <v/>
      </c>
      <c r="R34" s="115" t="str">
        <f t="shared" si="10"/>
        <v/>
      </c>
      <c r="S34" s="136" t="str">
        <f t="shared" si="11"/>
        <v/>
      </c>
      <c r="T34" s="115" t="str">
        <f t="shared" si="12"/>
        <v/>
      </c>
      <c r="U34" s="165" t="str">
        <f t="shared" si="13"/>
        <v/>
      </c>
      <c r="V34" s="165" t="str">
        <f t="shared" si="14"/>
        <v/>
      </c>
    </row>
    <row r="35" spans="2:22" s="1" customFormat="1" ht="14.1" customHeight="1" x14ac:dyDescent="0.2">
      <c r="B35" s="102" t="str">
        <f t="shared" si="15"/>
        <v/>
      </c>
      <c r="C35" s="137" t="str">
        <f>IF(OR(B35="",AND(Eingabetabelle!E35="",Eingabetabelle!F35="",Eingabetabelle!G35="",Eingabetabelle!H35="")),"",VLOOKUP(B35,EB_Hoechstbetraege,8))</f>
        <v/>
      </c>
      <c r="D35" s="115" t="str">
        <f t="shared" si="0"/>
        <v/>
      </c>
      <c r="E35" s="136" t="str">
        <f>IF(Eingabetabelle!E35="","",Eingabetabelle!E35*C35)</f>
        <v/>
      </c>
      <c r="F35" s="115" t="str">
        <f t="shared" si="1"/>
        <v/>
      </c>
      <c r="G35" s="136" t="str">
        <f>IF(Eingabetabelle!F35="","",Eingabetabelle!F35*C35)</f>
        <v/>
      </c>
      <c r="H35" s="115" t="str">
        <f t="shared" si="2"/>
        <v/>
      </c>
      <c r="I35" s="143" t="str">
        <f>IF(Eingabetabelle!G35="","",Eingabetabelle!G35*C35)</f>
        <v/>
      </c>
      <c r="J35" s="115" t="str">
        <f t="shared" si="3"/>
        <v/>
      </c>
      <c r="K35" s="143" t="str">
        <f>IF(OR(O35="",AND(B35="",Eingabetabelle!H35="")),"",IF(AND(B35&gt;0,Eingabetabelle!H35=""),0,Eingabetabelle!H35*C35))</f>
        <v/>
      </c>
      <c r="L35" s="115" t="str">
        <f t="shared" si="4"/>
        <v/>
      </c>
      <c r="M35" s="142" t="str">
        <f t="shared" si="5"/>
        <v/>
      </c>
      <c r="N35" s="115" t="str">
        <f t="shared" si="6"/>
        <v/>
      </c>
      <c r="O35" s="143" t="str">
        <f t="shared" si="7"/>
        <v/>
      </c>
      <c r="P35" s="115" t="str">
        <f t="shared" si="8"/>
        <v/>
      </c>
      <c r="Q35" s="136" t="str">
        <f t="shared" si="9"/>
        <v/>
      </c>
      <c r="R35" s="115" t="str">
        <f t="shared" si="10"/>
        <v/>
      </c>
      <c r="S35" s="136" t="str">
        <f t="shared" si="11"/>
        <v/>
      </c>
      <c r="T35" s="115" t="str">
        <f t="shared" si="12"/>
        <v/>
      </c>
      <c r="U35" s="165" t="str">
        <f t="shared" si="13"/>
        <v/>
      </c>
      <c r="V35" s="165" t="str">
        <f t="shared" si="14"/>
        <v/>
      </c>
    </row>
    <row r="36" spans="2:22" s="1" customFormat="1" ht="14.1" customHeight="1" x14ac:dyDescent="0.2">
      <c r="B36" s="102" t="str">
        <f t="shared" si="15"/>
        <v/>
      </c>
      <c r="C36" s="137" t="str">
        <f>IF(OR(B36="",AND(Eingabetabelle!E36="",Eingabetabelle!F36="",Eingabetabelle!G36="",Eingabetabelle!H36="")),"",VLOOKUP(B36,EB_Hoechstbetraege,8))</f>
        <v/>
      </c>
      <c r="D36" s="115" t="str">
        <f t="shared" si="0"/>
        <v/>
      </c>
      <c r="E36" s="136" t="str">
        <f>IF(Eingabetabelle!E36="","",Eingabetabelle!E36*C36)</f>
        <v/>
      </c>
      <c r="F36" s="115" t="str">
        <f t="shared" si="1"/>
        <v/>
      </c>
      <c r="G36" s="136" t="str">
        <f>IF(Eingabetabelle!F36="","",Eingabetabelle!F36*C36)</f>
        <v/>
      </c>
      <c r="H36" s="115" t="str">
        <f t="shared" si="2"/>
        <v/>
      </c>
      <c r="I36" s="143" t="str">
        <f>IF(Eingabetabelle!G36="","",Eingabetabelle!G36*C36)</f>
        <v/>
      </c>
      <c r="J36" s="115" t="str">
        <f t="shared" si="3"/>
        <v/>
      </c>
      <c r="K36" s="143" t="str">
        <f>IF(OR(O36="",AND(B36="",Eingabetabelle!H36="")),"",IF(AND(B36&gt;0,Eingabetabelle!H36=""),0,Eingabetabelle!H36*C36))</f>
        <v/>
      </c>
      <c r="L36" s="115" t="str">
        <f t="shared" si="4"/>
        <v/>
      </c>
      <c r="M36" s="142" t="str">
        <f t="shared" si="5"/>
        <v/>
      </c>
      <c r="N36" s="115" t="str">
        <f t="shared" si="6"/>
        <v/>
      </c>
      <c r="O36" s="143" t="str">
        <f t="shared" si="7"/>
        <v/>
      </c>
      <c r="P36" s="115" t="str">
        <f t="shared" si="8"/>
        <v/>
      </c>
      <c r="Q36" s="136" t="str">
        <f t="shared" si="9"/>
        <v/>
      </c>
      <c r="R36" s="115" t="str">
        <f t="shared" si="10"/>
        <v/>
      </c>
      <c r="S36" s="136" t="str">
        <f t="shared" si="11"/>
        <v/>
      </c>
      <c r="T36" s="115" t="str">
        <f t="shared" si="12"/>
        <v/>
      </c>
      <c r="U36" s="165" t="str">
        <f t="shared" si="13"/>
        <v/>
      </c>
      <c r="V36" s="165" t="str">
        <f t="shared" si="14"/>
        <v/>
      </c>
    </row>
    <row r="37" spans="2:22" s="1" customFormat="1" ht="14.1" customHeight="1" x14ac:dyDescent="0.2">
      <c r="B37" s="102" t="str">
        <f t="shared" si="15"/>
        <v/>
      </c>
      <c r="C37" s="137" t="str">
        <f>IF(OR(B37="",AND(Eingabetabelle!E37="",Eingabetabelle!F37="",Eingabetabelle!G37="",Eingabetabelle!H37="")),"",VLOOKUP(B37,EB_Hoechstbetraege,8))</f>
        <v/>
      </c>
      <c r="D37" s="115" t="str">
        <f t="shared" si="0"/>
        <v/>
      </c>
      <c r="E37" s="136" t="str">
        <f>IF(Eingabetabelle!E37="","",Eingabetabelle!E37*C37)</f>
        <v/>
      </c>
      <c r="F37" s="115" t="str">
        <f t="shared" si="1"/>
        <v/>
      </c>
      <c r="G37" s="136" t="str">
        <f>IF(Eingabetabelle!F37="","",Eingabetabelle!F37*C37)</f>
        <v/>
      </c>
      <c r="H37" s="115" t="str">
        <f t="shared" si="2"/>
        <v/>
      </c>
      <c r="I37" s="143" t="str">
        <f>IF(Eingabetabelle!G37="","",Eingabetabelle!G37*C37)</f>
        <v/>
      </c>
      <c r="J37" s="115" t="str">
        <f t="shared" si="3"/>
        <v/>
      </c>
      <c r="K37" s="143" t="str">
        <f>IF(OR(O37="",AND(B37="",Eingabetabelle!H37="")),"",IF(AND(B37&gt;0,Eingabetabelle!H37=""),0,Eingabetabelle!H37*C37))</f>
        <v/>
      </c>
      <c r="L37" s="115" t="str">
        <f t="shared" si="4"/>
        <v/>
      </c>
      <c r="M37" s="142" t="str">
        <f t="shared" si="5"/>
        <v/>
      </c>
      <c r="N37" s="115" t="str">
        <f t="shared" si="6"/>
        <v/>
      </c>
      <c r="O37" s="143" t="str">
        <f t="shared" si="7"/>
        <v/>
      </c>
      <c r="P37" s="115" t="str">
        <f t="shared" si="8"/>
        <v/>
      </c>
      <c r="Q37" s="136" t="str">
        <f t="shared" si="9"/>
        <v/>
      </c>
      <c r="R37" s="115" t="str">
        <f t="shared" si="10"/>
        <v/>
      </c>
      <c r="S37" s="136" t="str">
        <f t="shared" si="11"/>
        <v/>
      </c>
      <c r="T37" s="115" t="str">
        <f t="shared" si="12"/>
        <v/>
      </c>
      <c r="U37" s="165" t="str">
        <f t="shared" si="13"/>
        <v/>
      </c>
      <c r="V37" s="165" t="str">
        <f t="shared" si="14"/>
        <v/>
      </c>
    </row>
    <row r="38" spans="2:22" s="1" customFormat="1" ht="14.1" customHeight="1" x14ac:dyDescent="0.2">
      <c r="B38" s="102" t="str">
        <f t="shared" si="15"/>
        <v/>
      </c>
      <c r="C38" s="137" t="str">
        <f>IF(OR(B38="",AND(Eingabetabelle!E38="",Eingabetabelle!F38="",Eingabetabelle!G38="",Eingabetabelle!H38="")),"",VLOOKUP(B38,EB_Hoechstbetraege,8))</f>
        <v/>
      </c>
      <c r="D38" s="115" t="str">
        <f t="shared" si="0"/>
        <v/>
      </c>
      <c r="E38" s="136" t="str">
        <f>IF(Eingabetabelle!E38="","",Eingabetabelle!E38*C38)</f>
        <v/>
      </c>
      <c r="F38" s="115" t="str">
        <f t="shared" si="1"/>
        <v/>
      </c>
      <c r="G38" s="136" t="str">
        <f>IF(Eingabetabelle!F38="","",Eingabetabelle!F38*C38)</f>
        <v/>
      </c>
      <c r="H38" s="115" t="str">
        <f t="shared" si="2"/>
        <v/>
      </c>
      <c r="I38" s="143" t="str">
        <f>IF(Eingabetabelle!G38="","",Eingabetabelle!G38*C38)</f>
        <v/>
      </c>
      <c r="J38" s="115" t="str">
        <f t="shared" si="3"/>
        <v/>
      </c>
      <c r="K38" s="143" t="str">
        <f>IF(OR(O38="",AND(B38="",Eingabetabelle!H38="")),"",IF(AND(B38&gt;0,Eingabetabelle!H38=""),0,Eingabetabelle!H38*C38))</f>
        <v/>
      </c>
      <c r="L38" s="115" t="str">
        <f t="shared" si="4"/>
        <v/>
      </c>
      <c r="M38" s="142" t="str">
        <f t="shared" si="5"/>
        <v/>
      </c>
      <c r="N38" s="115" t="str">
        <f t="shared" si="6"/>
        <v/>
      </c>
      <c r="O38" s="143" t="str">
        <f t="shared" si="7"/>
        <v/>
      </c>
      <c r="P38" s="115" t="str">
        <f t="shared" si="8"/>
        <v/>
      </c>
      <c r="Q38" s="136" t="str">
        <f t="shared" si="9"/>
        <v/>
      </c>
      <c r="R38" s="115" t="str">
        <f t="shared" si="10"/>
        <v/>
      </c>
      <c r="S38" s="136" t="str">
        <f t="shared" si="11"/>
        <v/>
      </c>
      <c r="T38" s="115" t="str">
        <f t="shared" si="12"/>
        <v/>
      </c>
      <c r="U38" s="165" t="str">
        <f t="shared" si="13"/>
        <v/>
      </c>
      <c r="V38" s="165" t="str">
        <f t="shared" si="14"/>
        <v/>
      </c>
    </row>
    <row r="39" spans="2:22" s="1" customFormat="1" ht="14.1" customHeight="1" x14ac:dyDescent="0.2">
      <c r="B39" s="102" t="str">
        <f t="shared" si="15"/>
        <v/>
      </c>
      <c r="C39" s="137" t="str">
        <f>IF(OR(B39="",AND(Eingabetabelle!E39="",Eingabetabelle!F39="",Eingabetabelle!G39="",Eingabetabelle!H39="")),"",VLOOKUP(B39,EB_Hoechstbetraege,8))</f>
        <v/>
      </c>
      <c r="D39" s="115" t="str">
        <f t="shared" si="0"/>
        <v/>
      </c>
      <c r="E39" s="136" t="str">
        <f>IF(Eingabetabelle!E39="","",Eingabetabelle!E39*C39)</f>
        <v/>
      </c>
      <c r="F39" s="115" t="str">
        <f t="shared" si="1"/>
        <v/>
      </c>
      <c r="G39" s="136" t="str">
        <f>IF(Eingabetabelle!F39="","",Eingabetabelle!F39*C39)</f>
        <v/>
      </c>
      <c r="H39" s="115" t="str">
        <f t="shared" si="2"/>
        <v/>
      </c>
      <c r="I39" s="143" t="str">
        <f>IF(Eingabetabelle!G39="","",Eingabetabelle!G39*C39)</f>
        <v/>
      </c>
      <c r="J39" s="115" t="str">
        <f t="shared" si="3"/>
        <v/>
      </c>
      <c r="K39" s="143" t="str">
        <f>IF(OR(O39="",AND(B39="",Eingabetabelle!H39="")),"",IF(AND(B39&gt;0,Eingabetabelle!H39=""),0,Eingabetabelle!H39*C39))</f>
        <v/>
      </c>
      <c r="L39" s="115" t="str">
        <f t="shared" si="4"/>
        <v/>
      </c>
      <c r="M39" s="142" t="str">
        <f t="shared" si="5"/>
        <v/>
      </c>
      <c r="N39" s="115" t="str">
        <f t="shared" si="6"/>
        <v/>
      </c>
      <c r="O39" s="143" t="str">
        <f t="shared" si="7"/>
        <v/>
      </c>
      <c r="P39" s="115" t="str">
        <f t="shared" si="8"/>
        <v/>
      </c>
      <c r="Q39" s="136" t="str">
        <f t="shared" si="9"/>
        <v/>
      </c>
      <c r="R39" s="115" t="str">
        <f t="shared" si="10"/>
        <v/>
      </c>
      <c r="S39" s="136" t="str">
        <f t="shared" si="11"/>
        <v/>
      </c>
      <c r="T39" s="115" t="str">
        <f t="shared" si="12"/>
        <v/>
      </c>
      <c r="U39" s="165" t="str">
        <f t="shared" si="13"/>
        <v/>
      </c>
      <c r="V39" s="165" t="str">
        <f t="shared" si="14"/>
        <v/>
      </c>
    </row>
    <row r="40" spans="2:22" s="1" customFormat="1" ht="14.1" customHeight="1" x14ac:dyDescent="0.2">
      <c r="B40" s="102" t="str">
        <f t="shared" si="15"/>
        <v/>
      </c>
      <c r="C40" s="137" t="str">
        <f>IF(OR(B40="",AND(Eingabetabelle!E40="",Eingabetabelle!F40="",Eingabetabelle!G40="",Eingabetabelle!H40="")),"",VLOOKUP(B40,EB_Hoechstbetraege,8))</f>
        <v/>
      </c>
      <c r="D40" s="115" t="str">
        <f t="shared" si="0"/>
        <v/>
      </c>
      <c r="E40" s="136" t="str">
        <f>IF(Eingabetabelle!E40="","",Eingabetabelle!E40*C40)</f>
        <v/>
      </c>
      <c r="F40" s="115" t="str">
        <f t="shared" si="1"/>
        <v/>
      </c>
      <c r="G40" s="136" t="str">
        <f>IF(Eingabetabelle!F40="","",Eingabetabelle!F40*C40)</f>
        <v/>
      </c>
      <c r="H40" s="115" t="str">
        <f t="shared" si="2"/>
        <v/>
      </c>
      <c r="I40" s="143" t="str">
        <f>IF(Eingabetabelle!G40="","",Eingabetabelle!G40*C40)</f>
        <v/>
      </c>
      <c r="J40" s="115" t="str">
        <f t="shared" si="3"/>
        <v/>
      </c>
      <c r="K40" s="143" t="str">
        <f>IF(OR(O40="",AND(B40="",Eingabetabelle!H40="")),"",IF(AND(B40&gt;0,Eingabetabelle!H40=""),0,Eingabetabelle!H40*C40))</f>
        <v/>
      </c>
      <c r="L40" s="115" t="str">
        <f t="shared" si="4"/>
        <v/>
      </c>
      <c r="M40" s="142" t="str">
        <f t="shared" si="5"/>
        <v/>
      </c>
      <c r="N40" s="115" t="str">
        <f t="shared" si="6"/>
        <v/>
      </c>
      <c r="O40" s="143" t="str">
        <f t="shared" si="7"/>
        <v/>
      </c>
      <c r="P40" s="115" t="str">
        <f t="shared" si="8"/>
        <v/>
      </c>
      <c r="Q40" s="136" t="str">
        <f t="shared" si="9"/>
        <v/>
      </c>
      <c r="R40" s="115" t="str">
        <f t="shared" si="10"/>
        <v/>
      </c>
      <c r="S40" s="136" t="str">
        <f t="shared" si="11"/>
        <v/>
      </c>
      <c r="T40" s="115" t="str">
        <f t="shared" si="12"/>
        <v/>
      </c>
      <c r="U40" s="165" t="str">
        <f t="shared" si="13"/>
        <v/>
      </c>
      <c r="V40" s="165" t="str">
        <f t="shared" si="14"/>
        <v/>
      </c>
    </row>
    <row r="41" spans="2:22" s="1" customFormat="1" ht="14.1" customHeight="1" x14ac:dyDescent="0.2">
      <c r="B41" s="102" t="str">
        <f t="shared" si="15"/>
        <v/>
      </c>
      <c r="C41" s="137" t="str">
        <f>IF(OR(B41="",AND(Eingabetabelle!E41="",Eingabetabelle!F41="",Eingabetabelle!G41="",Eingabetabelle!H41="")),"",VLOOKUP(B41,EB_Hoechstbetraege,8))</f>
        <v/>
      </c>
      <c r="D41" s="115" t="str">
        <f t="shared" si="0"/>
        <v/>
      </c>
      <c r="E41" s="136" t="str">
        <f>IF(Eingabetabelle!E41="","",Eingabetabelle!E41*C41)</f>
        <v/>
      </c>
      <c r="F41" s="115" t="str">
        <f t="shared" si="1"/>
        <v/>
      </c>
      <c r="G41" s="136" t="str">
        <f>IF(Eingabetabelle!F41="","",Eingabetabelle!F41*C41)</f>
        <v/>
      </c>
      <c r="H41" s="115" t="str">
        <f t="shared" si="2"/>
        <v/>
      </c>
      <c r="I41" s="143" t="str">
        <f>IF(Eingabetabelle!G41="","",Eingabetabelle!G41*C41)</f>
        <v/>
      </c>
      <c r="J41" s="115" t="str">
        <f t="shared" si="3"/>
        <v/>
      </c>
      <c r="K41" s="143" t="str">
        <f>IF(OR(O41="",AND(B41="",Eingabetabelle!H41="")),"",IF(AND(B41&gt;0,Eingabetabelle!H41=""),0,Eingabetabelle!H41*C41))</f>
        <v/>
      </c>
      <c r="L41" s="115" t="str">
        <f t="shared" si="4"/>
        <v/>
      </c>
      <c r="M41" s="142" t="str">
        <f t="shared" si="5"/>
        <v/>
      </c>
      <c r="N41" s="115" t="str">
        <f t="shared" si="6"/>
        <v/>
      </c>
      <c r="O41" s="143" t="str">
        <f t="shared" si="7"/>
        <v/>
      </c>
      <c r="P41" s="115" t="str">
        <f t="shared" si="8"/>
        <v/>
      </c>
      <c r="Q41" s="136" t="str">
        <f t="shared" si="9"/>
        <v/>
      </c>
      <c r="R41" s="115" t="str">
        <f t="shared" si="10"/>
        <v/>
      </c>
      <c r="S41" s="136" t="str">
        <f t="shared" si="11"/>
        <v/>
      </c>
      <c r="T41" s="115" t="str">
        <f t="shared" si="12"/>
        <v/>
      </c>
      <c r="U41" s="165" t="str">
        <f t="shared" si="13"/>
        <v/>
      </c>
      <c r="V41" s="165" t="str">
        <f t="shared" si="14"/>
        <v/>
      </c>
    </row>
    <row r="42" spans="2:22" s="1" customFormat="1" ht="14.1" customHeight="1" x14ac:dyDescent="0.2">
      <c r="B42" s="102" t="str">
        <f t="shared" si="15"/>
        <v/>
      </c>
      <c r="C42" s="137" t="str">
        <f>IF(OR(B42="",AND(Eingabetabelle!E42="",Eingabetabelle!F42="",Eingabetabelle!G42="",Eingabetabelle!H42="")),"",VLOOKUP(B42,EB_Hoechstbetraege,8))</f>
        <v/>
      </c>
      <c r="D42" s="115" t="str">
        <f t="shared" si="0"/>
        <v/>
      </c>
      <c r="E42" s="136" t="str">
        <f>IF(Eingabetabelle!E42="","",Eingabetabelle!E42*C42)</f>
        <v/>
      </c>
      <c r="F42" s="115" t="str">
        <f t="shared" si="1"/>
        <v/>
      </c>
      <c r="G42" s="136" t="str">
        <f>IF(Eingabetabelle!F42="","",Eingabetabelle!F42*C42)</f>
        <v/>
      </c>
      <c r="H42" s="115" t="str">
        <f t="shared" si="2"/>
        <v/>
      </c>
      <c r="I42" s="143" t="str">
        <f>IF(Eingabetabelle!G42="","",Eingabetabelle!G42*C42)</f>
        <v/>
      </c>
      <c r="J42" s="115" t="str">
        <f t="shared" si="3"/>
        <v/>
      </c>
      <c r="K42" s="143" t="str">
        <f>IF(OR(O42="",AND(B42="",Eingabetabelle!H42="")),"",IF(AND(B42&gt;0,Eingabetabelle!H42=""),0,Eingabetabelle!H42*C42))</f>
        <v/>
      </c>
      <c r="L42" s="115" t="str">
        <f t="shared" si="4"/>
        <v/>
      </c>
      <c r="M42" s="142" t="str">
        <f t="shared" si="5"/>
        <v/>
      </c>
      <c r="N42" s="115" t="str">
        <f t="shared" si="6"/>
        <v/>
      </c>
      <c r="O42" s="143" t="str">
        <f t="shared" si="7"/>
        <v/>
      </c>
      <c r="P42" s="115" t="str">
        <f t="shared" si="8"/>
        <v/>
      </c>
      <c r="Q42" s="136" t="str">
        <f t="shared" si="9"/>
        <v/>
      </c>
      <c r="R42" s="115" t="str">
        <f t="shared" si="10"/>
        <v/>
      </c>
      <c r="S42" s="136" t="str">
        <f t="shared" si="11"/>
        <v/>
      </c>
      <c r="T42" s="115" t="str">
        <f t="shared" si="12"/>
        <v/>
      </c>
      <c r="U42" s="165" t="str">
        <f t="shared" si="13"/>
        <v/>
      </c>
      <c r="V42" s="165" t="str">
        <f t="shared" si="14"/>
        <v/>
      </c>
    </row>
    <row r="43" spans="2:22" s="1" customFormat="1" ht="14.1" customHeight="1" x14ac:dyDescent="0.2">
      <c r="B43" s="102" t="str">
        <f t="shared" si="15"/>
        <v/>
      </c>
      <c r="C43" s="137" t="str">
        <f>IF(OR(B43="",AND(Eingabetabelle!E43="",Eingabetabelle!F43="",Eingabetabelle!G43="",Eingabetabelle!H43="")),"",VLOOKUP(B43,EB_Hoechstbetraege,8))</f>
        <v/>
      </c>
      <c r="D43" s="115" t="str">
        <f t="shared" si="0"/>
        <v/>
      </c>
      <c r="E43" s="136" t="str">
        <f>IF(Eingabetabelle!E43="","",Eingabetabelle!E43*C43)</f>
        <v/>
      </c>
      <c r="F43" s="115" t="str">
        <f t="shared" si="1"/>
        <v/>
      </c>
      <c r="G43" s="136" t="str">
        <f>IF(Eingabetabelle!F43="","",Eingabetabelle!F43*C43)</f>
        <v/>
      </c>
      <c r="H43" s="115" t="str">
        <f t="shared" si="2"/>
        <v/>
      </c>
      <c r="I43" s="143" t="str">
        <f>IF(Eingabetabelle!G43="","",Eingabetabelle!G43*C43)</f>
        <v/>
      </c>
      <c r="J43" s="115" t="str">
        <f t="shared" si="3"/>
        <v/>
      </c>
      <c r="K43" s="143" t="str">
        <f>IF(OR(O43="",AND(B43="",Eingabetabelle!H43="")),"",IF(AND(B43&gt;0,Eingabetabelle!H43=""),0,Eingabetabelle!H43*C43))</f>
        <v/>
      </c>
      <c r="L43" s="115" t="str">
        <f t="shared" si="4"/>
        <v/>
      </c>
      <c r="M43" s="142" t="str">
        <f t="shared" si="5"/>
        <v/>
      </c>
      <c r="N43" s="115" t="str">
        <f t="shared" si="6"/>
        <v/>
      </c>
      <c r="O43" s="143" t="str">
        <f t="shared" si="7"/>
        <v/>
      </c>
      <c r="P43" s="115" t="str">
        <f t="shared" si="8"/>
        <v/>
      </c>
      <c r="Q43" s="136" t="str">
        <f t="shared" si="9"/>
        <v/>
      </c>
      <c r="R43" s="115" t="str">
        <f t="shared" si="10"/>
        <v/>
      </c>
      <c r="S43" s="136" t="str">
        <f t="shared" si="11"/>
        <v/>
      </c>
      <c r="T43" s="115" t="str">
        <f t="shared" si="12"/>
        <v/>
      </c>
      <c r="U43" s="165" t="str">
        <f t="shared" si="13"/>
        <v/>
      </c>
      <c r="V43" s="165" t="str">
        <f t="shared" si="14"/>
        <v/>
      </c>
    </row>
    <row r="44" spans="2:22" s="1" customFormat="1" ht="14.1" customHeight="1" x14ac:dyDescent="0.2">
      <c r="B44" s="102" t="str">
        <f t="shared" si="15"/>
        <v/>
      </c>
      <c r="C44" s="137" t="str">
        <f>IF(OR(B44="",AND(Eingabetabelle!E44="",Eingabetabelle!F44="",Eingabetabelle!G44="",Eingabetabelle!H44="")),"",VLOOKUP(B44,EB_Hoechstbetraege,8))</f>
        <v/>
      </c>
      <c r="D44" s="115" t="str">
        <f t="shared" si="0"/>
        <v/>
      </c>
      <c r="E44" s="136" t="str">
        <f>IF(Eingabetabelle!E44="","",Eingabetabelle!E44*C44)</f>
        <v/>
      </c>
      <c r="F44" s="115" t="str">
        <f t="shared" si="1"/>
        <v/>
      </c>
      <c r="G44" s="136" t="str">
        <f>IF(Eingabetabelle!F44="","",Eingabetabelle!F44*C44)</f>
        <v/>
      </c>
      <c r="H44" s="115" t="str">
        <f t="shared" si="2"/>
        <v/>
      </c>
      <c r="I44" s="143" t="str">
        <f>IF(Eingabetabelle!G44="","",Eingabetabelle!G44*C44)</f>
        <v/>
      </c>
      <c r="J44" s="115" t="str">
        <f t="shared" si="3"/>
        <v/>
      </c>
      <c r="K44" s="143" t="str">
        <f>IF(OR(O44="",AND(B44="",Eingabetabelle!H44="")),"",IF(AND(B44&gt;0,Eingabetabelle!H44=""),0,Eingabetabelle!H44*C44))</f>
        <v/>
      </c>
      <c r="L44" s="115" t="str">
        <f t="shared" si="4"/>
        <v/>
      </c>
      <c r="M44" s="142" t="str">
        <f t="shared" si="5"/>
        <v/>
      </c>
      <c r="N44" s="115" t="str">
        <f t="shared" si="6"/>
        <v/>
      </c>
      <c r="O44" s="143" t="str">
        <f t="shared" si="7"/>
        <v/>
      </c>
      <c r="P44" s="115" t="str">
        <f t="shared" si="8"/>
        <v/>
      </c>
      <c r="Q44" s="136" t="str">
        <f t="shared" si="9"/>
        <v/>
      </c>
      <c r="R44" s="115" t="str">
        <f t="shared" si="10"/>
        <v/>
      </c>
      <c r="S44" s="136" t="str">
        <f t="shared" si="11"/>
        <v/>
      </c>
      <c r="T44" s="115" t="str">
        <f t="shared" si="12"/>
        <v/>
      </c>
      <c r="U44" s="165" t="str">
        <f t="shared" si="13"/>
        <v/>
      </c>
      <c r="V44" s="165" t="str">
        <f t="shared" si="14"/>
        <v/>
      </c>
    </row>
    <row r="45" spans="2:22" s="1" customFormat="1" ht="14.1" customHeight="1" x14ac:dyDescent="0.2">
      <c r="B45" s="102" t="str">
        <f t="shared" si="15"/>
        <v/>
      </c>
      <c r="C45" s="137" t="str">
        <f>IF(OR(B45="",AND(Eingabetabelle!E45="",Eingabetabelle!F45="",Eingabetabelle!G45="",Eingabetabelle!H45="")),"",VLOOKUP(B45,EB_Hoechstbetraege,8))</f>
        <v/>
      </c>
      <c r="D45" s="115" t="str">
        <f t="shared" si="0"/>
        <v/>
      </c>
      <c r="E45" s="136" t="str">
        <f>IF(Eingabetabelle!E45="","",Eingabetabelle!E45*C45)</f>
        <v/>
      </c>
      <c r="F45" s="115" t="str">
        <f t="shared" si="1"/>
        <v/>
      </c>
      <c r="G45" s="136" t="str">
        <f>IF(Eingabetabelle!F45="","",Eingabetabelle!F45*C45)</f>
        <v/>
      </c>
      <c r="H45" s="115" t="str">
        <f t="shared" si="2"/>
        <v/>
      </c>
      <c r="I45" s="143" t="str">
        <f>IF(Eingabetabelle!G45="","",Eingabetabelle!G45*C45)</f>
        <v/>
      </c>
      <c r="J45" s="115" t="str">
        <f t="shared" si="3"/>
        <v/>
      </c>
      <c r="K45" s="143" t="str">
        <f>IF(OR(O45="",AND(B45="",Eingabetabelle!H45="")),"",IF(AND(B45&gt;0,Eingabetabelle!H45=""),0,Eingabetabelle!H45*C45))</f>
        <v/>
      </c>
      <c r="L45" s="115" t="str">
        <f t="shared" si="4"/>
        <v/>
      </c>
      <c r="M45" s="142" t="str">
        <f t="shared" si="5"/>
        <v/>
      </c>
      <c r="N45" s="115" t="str">
        <f t="shared" si="6"/>
        <v/>
      </c>
      <c r="O45" s="143" t="str">
        <f t="shared" si="7"/>
        <v/>
      </c>
      <c r="P45" s="115" t="str">
        <f t="shared" si="8"/>
        <v/>
      </c>
      <c r="Q45" s="136" t="str">
        <f t="shared" si="9"/>
        <v/>
      </c>
      <c r="R45" s="115" t="str">
        <f t="shared" si="10"/>
        <v/>
      </c>
      <c r="S45" s="136" t="str">
        <f t="shared" si="11"/>
        <v/>
      </c>
      <c r="T45" s="115" t="str">
        <f t="shared" si="12"/>
        <v/>
      </c>
      <c r="U45" s="165" t="str">
        <f t="shared" si="13"/>
        <v/>
      </c>
      <c r="V45" s="165" t="str">
        <f t="shared" si="14"/>
        <v/>
      </c>
    </row>
    <row r="46" spans="2:22" s="1" customFormat="1" ht="14.1" customHeight="1" x14ac:dyDescent="0.2">
      <c r="B46" s="102" t="str">
        <f t="shared" si="15"/>
        <v/>
      </c>
      <c r="C46" s="137" t="str">
        <f>IF(OR(B46="",AND(Eingabetabelle!E46="",Eingabetabelle!F46="",Eingabetabelle!G46="",Eingabetabelle!H46="")),"",VLOOKUP(B46,EB_Hoechstbetraege,8))</f>
        <v/>
      </c>
      <c r="D46" s="115" t="str">
        <f t="shared" si="0"/>
        <v/>
      </c>
      <c r="E46" s="136" t="str">
        <f>IF(Eingabetabelle!E46="","",Eingabetabelle!E46*C46)</f>
        <v/>
      </c>
      <c r="F46" s="115" t="str">
        <f t="shared" si="1"/>
        <v/>
      </c>
      <c r="G46" s="136" t="str">
        <f>IF(Eingabetabelle!F46="","",Eingabetabelle!F46*C46)</f>
        <v/>
      </c>
      <c r="H46" s="115" t="str">
        <f t="shared" si="2"/>
        <v/>
      </c>
      <c r="I46" s="143" t="str">
        <f>IF(Eingabetabelle!G46="","",Eingabetabelle!G46*C46)</f>
        <v/>
      </c>
      <c r="J46" s="115" t="str">
        <f t="shared" si="3"/>
        <v/>
      </c>
      <c r="K46" s="143" t="str">
        <f>IF(OR(O46="",AND(B46="",Eingabetabelle!H46="")),"",IF(AND(B46&gt;0,Eingabetabelle!H46=""),0,Eingabetabelle!H46*C46))</f>
        <v/>
      </c>
      <c r="L46" s="115" t="str">
        <f t="shared" si="4"/>
        <v/>
      </c>
      <c r="M46" s="142" t="str">
        <f t="shared" si="5"/>
        <v/>
      </c>
      <c r="N46" s="115" t="str">
        <f t="shared" si="6"/>
        <v/>
      </c>
      <c r="O46" s="143" t="str">
        <f t="shared" si="7"/>
        <v/>
      </c>
      <c r="P46" s="115" t="str">
        <f t="shared" si="8"/>
        <v/>
      </c>
      <c r="Q46" s="136" t="str">
        <f t="shared" si="9"/>
        <v/>
      </c>
      <c r="R46" s="115" t="str">
        <f t="shared" si="10"/>
        <v/>
      </c>
      <c r="S46" s="136" t="str">
        <f t="shared" si="11"/>
        <v/>
      </c>
      <c r="T46" s="115" t="str">
        <f t="shared" si="12"/>
        <v/>
      </c>
      <c r="U46" s="165" t="str">
        <f t="shared" si="13"/>
        <v/>
      </c>
      <c r="V46" s="165" t="str">
        <f t="shared" si="14"/>
        <v/>
      </c>
    </row>
    <row r="47" spans="2:22" s="1" customFormat="1" ht="14.1" customHeight="1" x14ac:dyDescent="0.2">
      <c r="B47" s="102" t="str">
        <f t="shared" si="15"/>
        <v/>
      </c>
      <c r="C47" s="137" t="str">
        <f>IF(OR(B47="",AND(Eingabetabelle!E47="",Eingabetabelle!F47="",Eingabetabelle!G47="",Eingabetabelle!H47="")),"",VLOOKUP(B47,EB_Hoechstbetraege,8))</f>
        <v/>
      </c>
      <c r="D47" s="115" t="str">
        <f t="shared" si="0"/>
        <v/>
      </c>
      <c r="E47" s="136" t="str">
        <f>IF(Eingabetabelle!E47="","",Eingabetabelle!E47*C47)</f>
        <v/>
      </c>
      <c r="F47" s="115" t="str">
        <f t="shared" si="1"/>
        <v/>
      </c>
      <c r="G47" s="136" t="str">
        <f>IF(Eingabetabelle!F47="","",Eingabetabelle!F47*C47)</f>
        <v/>
      </c>
      <c r="H47" s="115" t="str">
        <f t="shared" si="2"/>
        <v/>
      </c>
      <c r="I47" s="143" t="str">
        <f>IF(Eingabetabelle!G47="","",Eingabetabelle!G47*C47)</f>
        <v/>
      </c>
      <c r="J47" s="115" t="str">
        <f t="shared" si="3"/>
        <v/>
      </c>
      <c r="K47" s="143" t="str">
        <f>IF(OR(O47="",AND(B47="",Eingabetabelle!H47="")),"",IF(AND(B47&gt;0,Eingabetabelle!H47=""),0,Eingabetabelle!H47*C47))</f>
        <v/>
      </c>
      <c r="L47" s="115" t="str">
        <f t="shared" si="4"/>
        <v/>
      </c>
      <c r="M47" s="142" t="str">
        <f t="shared" si="5"/>
        <v/>
      </c>
      <c r="N47" s="115" t="str">
        <f t="shared" si="6"/>
        <v/>
      </c>
      <c r="O47" s="143" t="str">
        <f t="shared" si="7"/>
        <v/>
      </c>
      <c r="P47" s="115" t="str">
        <f t="shared" si="8"/>
        <v/>
      </c>
      <c r="Q47" s="136" t="str">
        <f t="shared" si="9"/>
        <v/>
      </c>
      <c r="R47" s="115" t="str">
        <f t="shared" si="10"/>
        <v/>
      </c>
      <c r="S47" s="136" t="str">
        <f t="shared" si="11"/>
        <v/>
      </c>
      <c r="T47" s="115" t="str">
        <f t="shared" si="12"/>
        <v/>
      </c>
      <c r="U47" s="165" t="str">
        <f t="shared" si="13"/>
        <v/>
      </c>
      <c r="V47" s="165" t="str">
        <f t="shared" si="14"/>
        <v/>
      </c>
    </row>
    <row r="48" spans="2:22" s="1" customFormat="1" ht="14.1" customHeight="1" x14ac:dyDescent="0.2">
      <c r="B48" s="102" t="str">
        <f t="shared" si="15"/>
        <v/>
      </c>
      <c r="C48" s="137" t="str">
        <f>IF(OR(B48="",AND(Eingabetabelle!E48="",Eingabetabelle!F48="",Eingabetabelle!G48="",Eingabetabelle!H48="")),"",VLOOKUP(B48,EB_Hoechstbetraege,8))</f>
        <v/>
      </c>
      <c r="D48" s="115" t="str">
        <f t="shared" si="0"/>
        <v/>
      </c>
      <c r="E48" s="136" t="str">
        <f>IF(Eingabetabelle!E48="","",Eingabetabelle!E48*C48)</f>
        <v/>
      </c>
      <c r="F48" s="115" t="str">
        <f t="shared" si="1"/>
        <v/>
      </c>
      <c r="G48" s="136" t="str">
        <f>IF(Eingabetabelle!F48="","",Eingabetabelle!F48*C48)</f>
        <v/>
      </c>
      <c r="H48" s="115" t="str">
        <f t="shared" si="2"/>
        <v/>
      </c>
      <c r="I48" s="143" t="str">
        <f>IF(Eingabetabelle!G48="","",Eingabetabelle!G48*C48)</f>
        <v/>
      </c>
      <c r="J48" s="115" t="str">
        <f t="shared" si="3"/>
        <v/>
      </c>
      <c r="K48" s="143" t="str">
        <f>IF(OR(O48="",AND(B48="",Eingabetabelle!H48="")),"",IF(AND(B48&gt;0,Eingabetabelle!H48=""),0,Eingabetabelle!H48*C48))</f>
        <v/>
      </c>
      <c r="L48" s="115" t="str">
        <f t="shared" si="4"/>
        <v/>
      </c>
      <c r="M48" s="142" t="str">
        <f t="shared" si="5"/>
        <v/>
      </c>
      <c r="N48" s="115" t="str">
        <f t="shared" si="6"/>
        <v/>
      </c>
      <c r="O48" s="143" t="str">
        <f t="shared" si="7"/>
        <v/>
      </c>
      <c r="P48" s="115" t="str">
        <f t="shared" si="8"/>
        <v/>
      </c>
      <c r="Q48" s="136" t="str">
        <f t="shared" si="9"/>
        <v/>
      </c>
      <c r="R48" s="115" t="str">
        <f t="shared" si="10"/>
        <v/>
      </c>
      <c r="S48" s="136" t="str">
        <f t="shared" si="11"/>
        <v/>
      </c>
      <c r="T48" s="115" t="str">
        <f t="shared" si="12"/>
        <v/>
      </c>
      <c r="U48" s="165" t="str">
        <f t="shared" si="13"/>
        <v/>
      </c>
      <c r="V48" s="165" t="str">
        <f t="shared" si="14"/>
        <v/>
      </c>
    </row>
    <row r="49" spans="2:22" s="1" customFormat="1" ht="14.1" customHeight="1" x14ac:dyDescent="0.2">
      <c r="B49" s="102" t="str">
        <f t="shared" si="15"/>
        <v/>
      </c>
      <c r="C49" s="137" t="str">
        <f>IF(OR(B49="",AND(Eingabetabelle!E49="",Eingabetabelle!F49="",Eingabetabelle!G49="",Eingabetabelle!H49="")),"",VLOOKUP(B49,EB_Hoechstbetraege,8))</f>
        <v/>
      </c>
      <c r="D49" s="115" t="str">
        <f t="shared" si="0"/>
        <v/>
      </c>
      <c r="E49" s="136" t="str">
        <f>IF(Eingabetabelle!E49="","",Eingabetabelle!E49*C49)</f>
        <v/>
      </c>
      <c r="F49" s="115" t="str">
        <f t="shared" si="1"/>
        <v/>
      </c>
      <c r="G49" s="136" t="str">
        <f>IF(Eingabetabelle!F49="","",Eingabetabelle!F49*C49)</f>
        <v/>
      </c>
      <c r="H49" s="115" t="str">
        <f t="shared" si="2"/>
        <v/>
      </c>
      <c r="I49" s="143" t="str">
        <f>IF(Eingabetabelle!G49="","",Eingabetabelle!G49*C49)</f>
        <v/>
      </c>
      <c r="J49" s="115" t="str">
        <f t="shared" si="3"/>
        <v/>
      </c>
      <c r="K49" s="143" t="str">
        <f>IF(OR(O49="",AND(B49="",Eingabetabelle!H49="")),"",IF(AND(B49&gt;0,Eingabetabelle!H49=""),0,Eingabetabelle!H49*C49))</f>
        <v/>
      </c>
      <c r="L49" s="115" t="str">
        <f t="shared" si="4"/>
        <v/>
      </c>
      <c r="M49" s="142" t="str">
        <f t="shared" si="5"/>
        <v/>
      </c>
      <c r="N49" s="115" t="str">
        <f t="shared" si="6"/>
        <v/>
      </c>
      <c r="O49" s="143" t="str">
        <f t="shared" si="7"/>
        <v/>
      </c>
      <c r="P49" s="115" t="str">
        <f t="shared" si="8"/>
        <v/>
      </c>
      <c r="Q49" s="136" t="str">
        <f t="shared" si="9"/>
        <v/>
      </c>
      <c r="R49" s="115" t="str">
        <f t="shared" si="10"/>
        <v/>
      </c>
      <c r="S49" s="136" t="str">
        <f t="shared" si="11"/>
        <v/>
      </c>
      <c r="T49" s="115" t="str">
        <f t="shared" si="12"/>
        <v/>
      </c>
      <c r="U49" s="165" t="str">
        <f t="shared" si="13"/>
        <v/>
      </c>
      <c r="V49" s="165" t="str">
        <f t="shared" si="14"/>
        <v/>
      </c>
    </row>
    <row r="50" spans="2:22" s="1" customFormat="1" ht="14.1" customHeight="1" x14ac:dyDescent="0.2">
      <c r="B50" s="102" t="str">
        <f t="shared" si="15"/>
        <v/>
      </c>
      <c r="C50" s="137" t="str">
        <f>IF(OR(B50="",AND(Eingabetabelle!E50="",Eingabetabelle!F50="",Eingabetabelle!G50="",Eingabetabelle!H50="")),"",VLOOKUP(B50,EB_Hoechstbetraege,8))</f>
        <v/>
      </c>
      <c r="D50" s="115" t="str">
        <f t="shared" si="0"/>
        <v/>
      </c>
      <c r="E50" s="136" t="str">
        <f>IF(Eingabetabelle!E50="","",Eingabetabelle!E50*C50)</f>
        <v/>
      </c>
      <c r="F50" s="115" t="str">
        <f t="shared" si="1"/>
        <v/>
      </c>
      <c r="G50" s="136" t="str">
        <f>IF(Eingabetabelle!F50="","",Eingabetabelle!F50*C50)</f>
        <v/>
      </c>
      <c r="H50" s="115" t="str">
        <f t="shared" si="2"/>
        <v/>
      </c>
      <c r="I50" s="143" t="str">
        <f>IF(Eingabetabelle!G50="","",Eingabetabelle!G50*C50)</f>
        <v/>
      </c>
      <c r="J50" s="115" t="str">
        <f t="shared" si="3"/>
        <v/>
      </c>
      <c r="K50" s="143" t="str">
        <f>IF(OR(O50="",AND(B50="",Eingabetabelle!H50="")),"",IF(AND(B50&gt;0,Eingabetabelle!H50=""),0,Eingabetabelle!H50*C50))</f>
        <v/>
      </c>
      <c r="L50" s="115" t="str">
        <f t="shared" si="4"/>
        <v/>
      </c>
      <c r="M50" s="142" t="str">
        <f t="shared" si="5"/>
        <v/>
      </c>
      <c r="N50" s="115" t="str">
        <f t="shared" si="6"/>
        <v/>
      </c>
      <c r="O50" s="143" t="str">
        <f t="shared" si="7"/>
        <v/>
      </c>
      <c r="P50" s="115" t="str">
        <f t="shared" si="8"/>
        <v/>
      </c>
      <c r="Q50" s="136" t="str">
        <f t="shared" si="9"/>
        <v/>
      </c>
      <c r="R50" s="115" t="str">
        <f t="shared" si="10"/>
        <v/>
      </c>
      <c r="S50" s="136" t="str">
        <f t="shared" si="11"/>
        <v/>
      </c>
      <c r="T50" s="115" t="str">
        <f t="shared" si="12"/>
        <v/>
      </c>
      <c r="U50" s="165" t="str">
        <f t="shared" si="13"/>
        <v/>
      </c>
      <c r="V50" s="165" t="str">
        <f t="shared" si="14"/>
        <v/>
      </c>
    </row>
    <row r="51" spans="2:22" s="1" customFormat="1" ht="14.1" customHeight="1" x14ac:dyDescent="0.2">
      <c r="B51" s="102" t="str">
        <f t="shared" si="15"/>
        <v/>
      </c>
      <c r="C51" s="137" t="str">
        <f>IF(OR(B51="",AND(Eingabetabelle!E51="",Eingabetabelle!F51="",Eingabetabelle!G51="",Eingabetabelle!H51="")),"",VLOOKUP(B51,EB_Hoechstbetraege,8))</f>
        <v/>
      </c>
      <c r="D51" s="115" t="str">
        <f t="shared" si="0"/>
        <v/>
      </c>
      <c r="E51" s="136" t="str">
        <f>IF(Eingabetabelle!E51="","",Eingabetabelle!E51*C51)</f>
        <v/>
      </c>
      <c r="F51" s="115" t="str">
        <f t="shared" si="1"/>
        <v/>
      </c>
      <c r="G51" s="136" t="str">
        <f>IF(Eingabetabelle!F51="","",Eingabetabelle!F51*C51)</f>
        <v/>
      </c>
      <c r="H51" s="115" t="str">
        <f t="shared" si="2"/>
        <v/>
      </c>
      <c r="I51" s="143" t="str">
        <f>IF(Eingabetabelle!G51="","",Eingabetabelle!G51*C51)</f>
        <v/>
      </c>
      <c r="J51" s="115" t="str">
        <f t="shared" si="3"/>
        <v/>
      </c>
      <c r="K51" s="143" t="str">
        <f>IF(OR(O51="",AND(B51="",Eingabetabelle!H51="")),"",IF(AND(B51&gt;0,Eingabetabelle!H51=""),0,Eingabetabelle!H51*C51))</f>
        <v/>
      </c>
      <c r="L51" s="115" t="str">
        <f t="shared" si="4"/>
        <v/>
      </c>
      <c r="M51" s="142" t="str">
        <f t="shared" si="5"/>
        <v/>
      </c>
      <c r="N51" s="115" t="str">
        <f t="shared" si="6"/>
        <v/>
      </c>
      <c r="O51" s="143" t="str">
        <f t="shared" si="7"/>
        <v/>
      </c>
      <c r="P51" s="115" t="str">
        <f t="shared" si="8"/>
        <v/>
      </c>
      <c r="Q51" s="136" t="str">
        <f t="shared" si="9"/>
        <v/>
      </c>
      <c r="R51" s="115" t="str">
        <f t="shared" si="10"/>
        <v/>
      </c>
      <c r="S51" s="136" t="str">
        <f t="shared" si="11"/>
        <v/>
      </c>
      <c r="T51" s="115" t="str">
        <f t="shared" si="12"/>
        <v/>
      </c>
      <c r="U51" s="165" t="str">
        <f t="shared" si="13"/>
        <v/>
      </c>
      <c r="V51" s="165" t="str">
        <f t="shared" si="14"/>
        <v/>
      </c>
    </row>
    <row r="52" spans="2:22" s="1" customFormat="1" ht="14.1" customHeight="1" x14ac:dyDescent="0.2">
      <c r="B52" s="102" t="str">
        <f t="shared" si="15"/>
        <v/>
      </c>
      <c r="C52" s="137" t="str">
        <f>IF(OR(B52="",AND(Eingabetabelle!E52="",Eingabetabelle!F52="",Eingabetabelle!G52="",Eingabetabelle!H52="")),"",VLOOKUP(B52,EB_Hoechstbetraege,8))</f>
        <v/>
      </c>
      <c r="D52" s="115" t="str">
        <f t="shared" si="0"/>
        <v/>
      </c>
      <c r="E52" s="136" t="str">
        <f>IF(Eingabetabelle!E52="","",Eingabetabelle!E52*C52)</f>
        <v/>
      </c>
      <c r="F52" s="115" t="str">
        <f t="shared" si="1"/>
        <v/>
      </c>
      <c r="G52" s="136" t="str">
        <f>IF(Eingabetabelle!F52="","",Eingabetabelle!F52*C52)</f>
        <v/>
      </c>
      <c r="H52" s="115" t="str">
        <f t="shared" si="2"/>
        <v/>
      </c>
      <c r="I52" s="143" t="str">
        <f>IF(Eingabetabelle!G52="","",Eingabetabelle!G52*C52)</f>
        <v/>
      </c>
      <c r="J52" s="115" t="str">
        <f t="shared" si="3"/>
        <v/>
      </c>
      <c r="K52" s="143" t="str">
        <f>IF(OR(O52="",AND(B52="",Eingabetabelle!H52="")),"",IF(AND(B52&gt;0,Eingabetabelle!H52=""),0,Eingabetabelle!H52*C52))</f>
        <v/>
      </c>
      <c r="L52" s="115" t="str">
        <f t="shared" si="4"/>
        <v/>
      </c>
      <c r="M52" s="142" t="str">
        <f t="shared" si="5"/>
        <v/>
      </c>
      <c r="N52" s="115" t="str">
        <f t="shared" si="6"/>
        <v/>
      </c>
      <c r="O52" s="143" t="str">
        <f t="shared" si="7"/>
        <v/>
      </c>
      <c r="P52" s="115" t="str">
        <f t="shared" si="8"/>
        <v/>
      </c>
      <c r="Q52" s="136" t="str">
        <f t="shared" si="9"/>
        <v/>
      </c>
      <c r="R52" s="115" t="str">
        <f t="shared" si="10"/>
        <v/>
      </c>
      <c r="S52" s="136" t="str">
        <f t="shared" si="11"/>
        <v/>
      </c>
      <c r="T52" s="115" t="str">
        <f t="shared" si="12"/>
        <v/>
      </c>
      <c r="U52" s="165" t="str">
        <f t="shared" si="13"/>
        <v/>
      </c>
      <c r="V52" s="165" t="str">
        <f t="shared" si="14"/>
        <v/>
      </c>
    </row>
    <row r="53" spans="2:22" s="1" customFormat="1" ht="14.1" customHeight="1" x14ac:dyDescent="0.2">
      <c r="B53" s="102" t="str">
        <f t="shared" si="15"/>
        <v/>
      </c>
      <c r="C53" s="137" t="str">
        <f>IF(OR(B53="",AND(Eingabetabelle!E53="",Eingabetabelle!F53="",Eingabetabelle!G53="",Eingabetabelle!H53="")),"",VLOOKUP(B53,EB_Hoechstbetraege,8))</f>
        <v/>
      </c>
      <c r="D53" s="115" t="str">
        <f t="shared" si="0"/>
        <v/>
      </c>
      <c r="E53" s="136" t="str">
        <f>IF(Eingabetabelle!E53="","",Eingabetabelle!E53*C53)</f>
        <v/>
      </c>
      <c r="F53" s="115" t="str">
        <f t="shared" si="1"/>
        <v/>
      </c>
      <c r="G53" s="136" t="str">
        <f>IF(Eingabetabelle!F53="","",Eingabetabelle!F53*C53)</f>
        <v/>
      </c>
      <c r="H53" s="115" t="str">
        <f t="shared" si="2"/>
        <v/>
      </c>
      <c r="I53" s="143" t="str">
        <f>IF(Eingabetabelle!G53="","",Eingabetabelle!G53*C53)</f>
        <v/>
      </c>
      <c r="J53" s="115" t="str">
        <f t="shared" si="3"/>
        <v/>
      </c>
      <c r="K53" s="143" t="str">
        <f>IF(OR(O53="",AND(B53="",Eingabetabelle!H53="")),"",IF(AND(B53&gt;0,Eingabetabelle!H53=""),0,Eingabetabelle!H53*C53))</f>
        <v/>
      </c>
      <c r="L53" s="115" t="str">
        <f t="shared" si="4"/>
        <v/>
      </c>
      <c r="M53" s="142" t="str">
        <f t="shared" si="5"/>
        <v/>
      </c>
      <c r="N53" s="115" t="str">
        <f t="shared" si="6"/>
        <v/>
      </c>
      <c r="O53" s="143" t="str">
        <f t="shared" si="7"/>
        <v/>
      </c>
      <c r="P53" s="115" t="str">
        <f t="shared" si="8"/>
        <v/>
      </c>
      <c r="Q53" s="136" t="str">
        <f t="shared" si="9"/>
        <v/>
      </c>
      <c r="R53" s="115" t="str">
        <f t="shared" si="10"/>
        <v/>
      </c>
      <c r="S53" s="136" t="str">
        <f t="shared" si="11"/>
        <v/>
      </c>
      <c r="T53" s="115" t="str">
        <f t="shared" si="12"/>
        <v/>
      </c>
      <c r="U53" s="165" t="str">
        <f t="shared" si="13"/>
        <v/>
      </c>
      <c r="V53" s="165" t="str">
        <f t="shared" si="14"/>
        <v/>
      </c>
    </row>
    <row r="54" spans="2:22" s="1" customFormat="1" ht="14.1" customHeight="1" x14ac:dyDescent="0.2">
      <c r="B54" s="102" t="str">
        <f t="shared" si="15"/>
        <v/>
      </c>
      <c r="C54" s="137" t="str">
        <f>IF(OR(B54="",AND(Eingabetabelle!E54="",Eingabetabelle!F54="",Eingabetabelle!G54="",Eingabetabelle!H54="")),"",VLOOKUP(B54,EB_Hoechstbetraege,8))</f>
        <v/>
      </c>
      <c r="D54" s="115" t="str">
        <f t="shared" si="0"/>
        <v/>
      </c>
      <c r="E54" s="136" t="str">
        <f>IF(Eingabetabelle!E54="","",Eingabetabelle!E54*C54)</f>
        <v/>
      </c>
      <c r="F54" s="115" t="str">
        <f t="shared" si="1"/>
        <v/>
      </c>
      <c r="G54" s="136" t="str">
        <f>IF(Eingabetabelle!F54="","",Eingabetabelle!F54*C54)</f>
        <v/>
      </c>
      <c r="H54" s="115" t="str">
        <f t="shared" si="2"/>
        <v/>
      </c>
      <c r="I54" s="143" t="str">
        <f>IF(Eingabetabelle!G54="","",Eingabetabelle!G54*C54)</f>
        <v/>
      </c>
      <c r="J54" s="115" t="str">
        <f t="shared" si="3"/>
        <v/>
      </c>
      <c r="K54" s="143" t="str">
        <f>IF(OR(O54="",AND(B54="",Eingabetabelle!H54="")),"",IF(AND(B54&gt;0,Eingabetabelle!H54=""),0,Eingabetabelle!H54*C54))</f>
        <v/>
      </c>
      <c r="L54" s="115" t="str">
        <f t="shared" si="4"/>
        <v/>
      </c>
      <c r="M54" s="142" t="str">
        <f t="shared" si="5"/>
        <v/>
      </c>
      <c r="N54" s="115" t="str">
        <f t="shared" si="6"/>
        <v/>
      </c>
      <c r="O54" s="143" t="str">
        <f t="shared" si="7"/>
        <v/>
      </c>
      <c r="P54" s="115" t="str">
        <f t="shared" si="8"/>
        <v/>
      </c>
      <c r="Q54" s="136" t="str">
        <f t="shared" si="9"/>
        <v/>
      </c>
      <c r="R54" s="115" t="str">
        <f t="shared" si="10"/>
        <v/>
      </c>
      <c r="S54" s="136" t="str">
        <f t="shared" si="11"/>
        <v/>
      </c>
      <c r="T54" s="115" t="str">
        <f t="shared" si="12"/>
        <v/>
      </c>
      <c r="U54" s="165" t="str">
        <f t="shared" si="13"/>
        <v/>
      </c>
      <c r="V54" s="165" t="str">
        <f t="shared" si="14"/>
        <v/>
      </c>
    </row>
    <row r="55" spans="2:22" s="1" customFormat="1" ht="14.1" customHeight="1" x14ac:dyDescent="0.2">
      <c r="B55" s="102" t="str">
        <f t="shared" si="15"/>
        <v/>
      </c>
      <c r="C55" s="137" t="str">
        <f>IF(OR(B55="",AND(Eingabetabelle!E55="",Eingabetabelle!F55="",Eingabetabelle!G55="",Eingabetabelle!H55="")),"",VLOOKUP(B55,EB_Hoechstbetraege,8))</f>
        <v/>
      </c>
      <c r="D55" s="115" t="str">
        <f t="shared" si="0"/>
        <v/>
      </c>
      <c r="E55" s="136" t="str">
        <f>IF(Eingabetabelle!E55="","",Eingabetabelle!E55*C55)</f>
        <v/>
      </c>
      <c r="F55" s="115" t="str">
        <f t="shared" si="1"/>
        <v/>
      </c>
      <c r="G55" s="136" t="str">
        <f>IF(Eingabetabelle!F55="","",Eingabetabelle!F55*C55)</f>
        <v/>
      </c>
      <c r="H55" s="115" t="str">
        <f t="shared" si="2"/>
        <v/>
      </c>
      <c r="I55" s="143" t="str">
        <f>IF(Eingabetabelle!G55="","",Eingabetabelle!G55*C55)</f>
        <v/>
      </c>
      <c r="J55" s="115" t="str">
        <f t="shared" si="3"/>
        <v/>
      </c>
      <c r="K55" s="143" t="str">
        <f>IF(OR(O55="",AND(B55="",Eingabetabelle!H55="")),"",IF(AND(B55&gt;0,Eingabetabelle!H55=""),0,Eingabetabelle!H55*C55))</f>
        <v/>
      </c>
      <c r="L55" s="115" t="str">
        <f t="shared" si="4"/>
        <v/>
      </c>
      <c r="M55" s="142" t="str">
        <f t="shared" si="5"/>
        <v/>
      </c>
      <c r="N55" s="115" t="str">
        <f t="shared" si="6"/>
        <v/>
      </c>
      <c r="O55" s="143" t="str">
        <f t="shared" si="7"/>
        <v/>
      </c>
      <c r="P55" s="115" t="str">
        <f t="shared" si="8"/>
        <v/>
      </c>
      <c r="Q55" s="136" t="str">
        <f t="shared" si="9"/>
        <v/>
      </c>
      <c r="R55" s="115" t="str">
        <f t="shared" si="10"/>
        <v/>
      </c>
      <c r="S55" s="136" t="str">
        <f t="shared" si="11"/>
        <v/>
      </c>
      <c r="T55" s="115" t="str">
        <f t="shared" si="12"/>
        <v/>
      </c>
      <c r="U55" s="165" t="str">
        <f t="shared" si="13"/>
        <v/>
      </c>
      <c r="V55" s="165" t="str">
        <f t="shared" si="14"/>
        <v/>
      </c>
    </row>
    <row r="56" spans="2:22" s="1" customFormat="1" ht="14.1" customHeight="1" x14ac:dyDescent="0.2">
      <c r="B56" s="102" t="str">
        <f t="shared" si="15"/>
        <v/>
      </c>
      <c r="C56" s="137" t="str">
        <f>IF(OR(B56="",AND(Eingabetabelle!E56="",Eingabetabelle!F56="",Eingabetabelle!G56="",Eingabetabelle!H56="")),"",VLOOKUP(B56,EB_Hoechstbetraege,8))</f>
        <v/>
      </c>
      <c r="D56" s="115" t="str">
        <f t="shared" si="0"/>
        <v/>
      </c>
      <c r="E56" s="136" t="str">
        <f>IF(Eingabetabelle!E56="","",Eingabetabelle!E56*C56)</f>
        <v/>
      </c>
      <c r="F56" s="115" t="str">
        <f t="shared" si="1"/>
        <v/>
      </c>
      <c r="G56" s="136" t="str">
        <f>IF(Eingabetabelle!F56="","",Eingabetabelle!F56*C56)</f>
        <v/>
      </c>
      <c r="H56" s="115" t="str">
        <f t="shared" si="2"/>
        <v/>
      </c>
      <c r="I56" s="143" t="str">
        <f>IF(Eingabetabelle!G56="","",Eingabetabelle!G56*C56)</f>
        <v/>
      </c>
      <c r="J56" s="115" t="str">
        <f t="shared" si="3"/>
        <v/>
      </c>
      <c r="K56" s="143" t="str">
        <f>IF(OR(O56="",AND(B56="",Eingabetabelle!H56="")),"",IF(AND(B56&gt;0,Eingabetabelle!H56=""),0,Eingabetabelle!H56*C56))</f>
        <v/>
      </c>
      <c r="L56" s="115" t="str">
        <f t="shared" si="4"/>
        <v/>
      </c>
      <c r="M56" s="142" t="str">
        <f t="shared" si="5"/>
        <v/>
      </c>
      <c r="N56" s="115" t="str">
        <f t="shared" si="6"/>
        <v/>
      </c>
      <c r="O56" s="143" t="str">
        <f t="shared" si="7"/>
        <v/>
      </c>
      <c r="P56" s="115" t="str">
        <f t="shared" si="8"/>
        <v/>
      </c>
      <c r="Q56" s="136" t="str">
        <f t="shared" si="9"/>
        <v/>
      </c>
      <c r="R56" s="115" t="str">
        <f t="shared" si="10"/>
        <v/>
      </c>
      <c r="S56" s="136" t="str">
        <f t="shared" si="11"/>
        <v/>
      </c>
      <c r="T56" s="115" t="str">
        <f t="shared" si="12"/>
        <v/>
      </c>
      <c r="U56" s="165" t="str">
        <f t="shared" si="13"/>
        <v/>
      </c>
      <c r="V56" s="165" t="str">
        <f t="shared" si="14"/>
        <v/>
      </c>
    </row>
    <row r="57" spans="2:22" s="1" customFormat="1" ht="14.1" customHeight="1" x14ac:dyDescent="0.2">
      <c r="B57" s="102" t="str">
        <f t="shared" si="15"/>
        <v/>
      </c>
      <c r="C57" s="137" t="str">
        <f>IF(OR(B57="",AND(Eingabetabelle!E57="",Eingabetabelle!F57="",Eingabetabelle!G57="",Eingabetabelle!H57="")),"",VLOOKUP(B57,EB_Hoechstbetraege,8))</f>
        <v/>
      </c>
      <c r="D57" s="115" t="str">
        <f t="shared" si="0"/>
        <v/>
      </c>
      <c r="E57" s="136" t="str">
        <f>IF(Eingabetabelle!E57="","",Eingabetabelle!E57*C57)</f>
        <v/>
      </c>
      <c r="F57" s="115" t="str">
        <f t="shared" si="1"/>
        <v/>
      </c>
      <c r="G57" s="136" t="str">
        <f>IF(Eingabetabelle!F57="","",Eingabetabelle!F57*C57)</f>
        <v/>
      </c>
      <c r="H57" s="115" t="str">
        <f t="shared" si="2"/>
        <v/>
      </c>
      <c r="I57" s="143" t="str">
        <f>IF(Eingabetabelle!G57="","",Eingabetabelle!G57*C57)</f>
        <v/>
      </c>
      <c r="J57" s="115" t="str">
        <f t="shared" si="3"/>
        <v/>
      </c>
      <c r="K57" s="143" t="str">
        <f>IF(OR(O57="",AND(B57="",Eingabetabelle!H57="")),"",IF(AND(B57&gt;0,Eingabetabelle!H57=""),0,Eingabetabelle!H57*C57))</f>
        <v/>
      </c>
      <c r="L57" s="115" t="str">
        <f t="shared" si="4"/>
        <v/>
      </c>
      <c r="M57" s="142" t="str">
        <f t="shared" si="5"/>
        <v/>
      </c>
      <c r="N57" s="115" t="str">
        <f t="shared" si="6"/>
        <v/>
      </c>
      <c r="O57" s="143" t="str">
        <f t="shared" si="7"/>
        <v/>
      </c>
      <c r="P57" s="115" t="str">
        <f t="shared" si="8"/>
        <v/>
      </c>
      <c r="Q57" s="136" t="str">
        <f t="shared" si="9"/>
        <v/>
      </c>
      <c r="R57" s="115" t="str">
        <f t="shared" si="10"/>
        <v/>
      </c>
      <c r="S57" s="136" t="str">
        <f t="shared" si="11"/>
        <v/>
      </c>
      <c r="T57" s="115" t="str">
        <f t="shared" si="12"/>
        <v/>
      </c>
      <c r="U57" s="165" t="str">
        <f t="shared" si="13"/>
        <v/>
      </c>
      <c r="V57" s="165" t="str">
        <f t="shared" si="14"/>
        <v/>
      </c>
    </row>
    <row r="58" spans="2:22" s="1" customFormat="1" ht="14.1" customHeight="1" x14ac:dyDescent="0.2">
      <c r="B58" s="102" t="str">
        <f t="shared" si="15"/>
        <v/>
      </c>
      <c r="C58" s="137" t="str">
        <f>IF(OR(B58="",AND(Eingabetabelle!E58="",Eingabetabelle!F58="",Eingabetabelle!G58="",Eingabetabelle!H58="")),"",VLOOKUP(B58,EB_Hoechstbetraege,8))</f>
        <v/>
      </c>
      <c r="D58" s="115" t="str">
        <f t="shared" si="0"/>
        <v/>
      </c>
      <c r="E58" s="136" t="str">
        <f>IF(Eingabetabelle!E58="","",Eingabetabelle!E58*C58)</f>
        <v/>
      </c>
      <c r="F58" s="115" t="str">
        <f t="shared" si="1"/>
        <v/>
      </c>
      <c r="G58" s="136" t="str">
        <f>IF(Eingabetabelle!F58="","",Eingabetabelle!F58*C58)</f>
        <v/>
      </c>
      <c r="H58" s="115" t="str">
        <f t="shared" si="2"/>
        <v/>
      </c>
      <c r="I58" s="143" t="str">
        <f>IF(Eingabetabelle!G58="","",Eingabetabelle!G58*C58)</f>
        <v/>
      </c>
      <c r="J58" s="115" t="str">
        <f t="shared" si="3"/>
        <v/>
      </c>
      <c r="K58" s="143" t="str">
        <f>IF(OR(O58="",AND(B58="",Eingabetabelle!H58="")),"",IF(AND(B58&gt;0,Eingabetabelle!H58=""),0,Eingabetabelle!H58*C58))</f>
        <v/>
      </c>
      <c r="L58" s="115" t="str">
        <f t="shared" si="4"/>
        <v/>
      </c>
      <c r="M58" s="142" t="str">
        <f t="shared" si="5"/>
        <v/>
      </c>
      <c r="N58" s="115" t="str">
        <f t="shared" si="6"/>
        <v/>
      </c>
      <c r="O58" s="143" t="str">
        <f t="shared" si="7"/>
        <v/>
      </c>
      <c r="P58" s="115" t="str">
        <f t="shared" si="8"/>
        <v/>
      </c>
      <c r="Q58" s="136" t="str">
        <f t="shared" si="9"/>
        <v/>
      </c>
      <c r="R58" s="115" t="str">
        <f t="shared" si="10"/>
        <v/>
      </c>
      <c r="S58" s="136" t="str">
        <f t="shared" si="11"/>
        <v/>
      </c>
      <c r="T58" s="115" t="str">
        <f t="shared" si="12"/>
        <v/>
      </c>
      <c r="U58" s="165" t="str">
        <f t="shared" si="13"/>
        <v/>
      </c>
      <c r="V58" s="165" t="str">
        <f t="shared" si="14"/>
        <v/>
      </c>
    </row>
    <row r="59" spans="2:22" s="1" customFormat="1" ht="14.1" customHeight="1" x14ac:dyDescent="0.2">
      <c r="B59" s="102" t="str">
        <f t="shared" si="15"/>
        <v/>
      </c>
      <c r="C59" s="137" t="str">
        <f>IF(OR(B59="",AND(Eingabetabelle!E59="",Eingabetabelle!F59="",Eingabetabelle!G59="",Eingabetabelle!H59="")),"",VLOOKUP(B59,EB_Hoechstbetraege,8))</f>
        <v/>
      </c>
      <c r="D59" s="115" t="str">
        <f t="shared" si="0"/>
        <v/>
      </c>
      <c r="E59" s="136" t="str">
        <f>IF(Eingabetabelle!E59="","",Eingabetabelle!E59*C59)</f>
        <v/>
      </c>
      <c r="F59" s="115" t="str">
        <f t="shared" si="1"/>
        <v/>
      </c>
      <c r="G59" s="136" t="str">
        <f>IF(Eingabetabelle!F59="","",Eingabetabelle!F59*C59)</f>
        <v/>
      </c>
      <c r="H59" s="115" t="str">
        <f t="shared" si="2"/>
        <v/>
      </c>
      <c r="I59" s="143" t="str">
        <f>IF(Eingabetabelle!G59="","",Eingabetabelle!G59*C59)</f>
        <v/>
      </c>
      <c r="J59" s="115" t="str">
        <f t="shared" si="3"/>
        <v/>
      </c>
      <c r="K59" s="143" t="str">
        <f>IF(OR(O59="",AND(B59="",Eingabetabelle!H59="")),"",IF(AND(B59&gt;0,Eingabetabelle!H59=""),0,Eingabetabelle!H59*C59))</f>
        <v/>
      </c>
      <c r="L59" s="115" t="str">
        <f t="shared" si="4"/>
        <v/>
      </c>
      <c r="M59" s="142" t="str">
        <f t="shared" si="5"/>
        <v/>
      </c>
      <c r="N59" s="115" t="str">
        <f t="shared" si="6"/>
        <v/>
      </c>
      <c r="O59" s="143" t="str">
        <f t="shared" si="7"/>
        <v/>
      </c>
      <c r="P59" s="115" t="str">
        <f t="shared" si="8"/>
        <v/>
      </c>
      <c r="Q59" s="136" t="str">
        <f t="shared" si="9"/>
        <v/>
      </c>
      <c r="R59" s="115" t="str">
        <f t="shared" si="10"/>
        <v/>
      </c>
      <c r="S59" s="136" t="str">
        <f t="shared" si="11"/>
        <v/>
      </c>
      <c r="T59" s="115" t="str">
        <f t="shared" si="12"/>
        <v/>
      </c>
      <c r="U59" s="165" t="str">
        <f t="shared" si="13"/>
        <v/>
      </c>
      <c r="V59" s="165" t="str">
        <f t="shared" si="14"/>
        <v/>
      </c>
    </row>
    <row r="60" spans="2:22" s="1" customFormat="1" ht="14.1" customHeight="1" x14ac:dyDescent="0.2">
      <c r="B60" s="102" t="str">
        <f t="shared" si="15"/>
        <v/>
      </c>
      <c r="C60" s="137" t="str">
        <f>IF(OR(B60="",AND(Eingabetabelle!E60="",Eingabetabelle!F60="",Eingabetabelle!G60="",Eingabetabelle!H60="")),"",VLOOKUP(B60,EB_Hoechstbetraege,8))</f>
        <v/>
      </c>
      <c r="D60" s="115" t="str">
        <f t="shared" si="0"/>
        <v/>
      </c>
      <c r="E60" s="136" t="str">
        <f>IF(Eingabetabelle!E60="","",Eingabetabelle!E60*C60)</f>
        <v/>
      </c>
      <c r="F60" s="115" t="str">
        <f t="shared" si="1"/>
        <v/>
      </c>
      <c r="G60" s="136" t="str">
        <f>IF(Eingabetabelle!F60="","",Eingabetabelle!F60*C60)</f>
        <v/>
      </c>
      <c r="H60" s="115" t="str">
        <f t="shared" si="2"/>
        <v/>
      </c>
      <c r="I60" s="143" t="str">
        <f>IF(Eingabetabelle!G60="","",Eingabetabelle!G60*C60)</f>
        <v/>
      </c>
      <c r="J60" s="115" t="str">
        <f t="shared" si="3"/>
        <v/>
      </c>
      <c r="K60" s="143" t="str">
        <f>IF(OR(O60="",AND(B60="",Eingabetabelle!H60="")),"",IF(AND(B60&gt;0,Eingabetabelle!H60=""),0,Eingabetabelle!H60*C60))</f>
        <v/>
      </c>
      <c r="L60" s="115" t="str">
        <f t="shared" si="4"/>
        <v/>
      </c>
      <c r="M60" s="142" t="str">
        <f t="shared" si="5"/>
        <v/>
      </c>
      <c r="N60" s="115" t="str">
        <f t="shared" si="6"/>
        <v/>
      </c>
      <c r="O60" s="143" t="str">
        <f t="shared" si="7"/>
        <v/>
      </c>
      <c r="P60" s="115" t="str">
        <f t="shared" si="8"/>
        <v/>
      </c>
      <c r="Q60" s="136" t="str">
        <f t="shared" si="9"/>
        <v/>
      </c>
      <c r="R60" s="115" t="str">
        <f t="shared" si="10"/>
        <v/>
      </c>
      <c r="S60" s="136" t="str">
        <f t="shared" si="11"/>
        <v/>
      </c>
      <c r="T60" s="115" t="str">
        <f t="shared" si="12"/>
        <v/>
      </c>
      <c r="U60" s="165" t="str">
        <f t="shared" si="13"/>
        <v/>
      </c>
      <c r="V60" s="165" t="str">
        <f t="shared" si="14"/>
        <v/>
      </c>
    </row>
    <row r="61" spans="2:22" s="1" customFormat="1" ht="14.1" customHeight="1" x14ac:dyDescent="0.2">
      <c r="B61" s="102" t="str">
        <f t="shared" si="15"/>
        <v/>
      </c>
      <c r="C61" s="137" t="str">
        <f>IF(OR(B61="",AND(Eingabetabelle!E61="",Eingabetabelle!F61="",Eingabetabelle!G61="",Eingabetabelle!H61="")),"",VLOOKUP(B61,EB_Hoechstbetraege,8))</f>
        <v/>
      </c>
      <c r="D61" s="115" t="str">
        <f t="shared" si="0"/>
        <v/>
      </c>
      <c r="E61" s="136" t="str">
        <f>IF(Eingabetabelle!E61="","",Eingabetabelle!E61*C61)</f>
        <v/>
      </c>
      <c r="F61" s="115" t="str">
        <f t="shared" si="1"/>
        <v/>
      </c>
      <c r="G61" s="136" t="str">
        <f>IF(Eingabetabelle!F61="","",Eingabetabelle!F61*C61)</f>
        <v/>
      </c>
      <c r="H61" s="115" t="str">
        <f t="shared" si="2"/>
        <v/>
      </c>
      <c r="I61" s="143" t="str">
        <f>IF(Eingabetabelle!G61="","",Eingabetabelle!G61*C61)</f>
        <v/>
      </c>
      <c r="J61" s="115" t="str">
        <f t="shared" si="3"/>
        <v/>
      </c>
      <c r="K61" s="143" t="str">
        <f>IF(OR(O61="",AND(B61="",Eingabetabelle!H61="")),"",IF(AND(B61&gt;0,Eingabetabelle!H61=""),0,Eingabetabelle!H61*C61))</f>
        <v/>
      </c>
      <c r="L61" s="115" t="str">
        <f t="shared" si="4"/>
        <v/>
      </c>
      <c r="M61" s="142" t="str">
        <f t="shared" si="5"/>
        <v/>
      </c>
      <c r="N61" s="115" t="str">
        <f t="shared" si="6"/>
        <v/>
      </c>
      <c r="O61" s="143" t="str">
        <f t="shared" si="7"/>
        <v/>
      </c>
      <c r="P61" s="115" t="str">
        <f t="shared" si="8"/>
        <v/>
      </c>
      <c r="Q61" s="136" t="str">
        <f t="shared" si="9"/>
        <v/>
      </c>
      <c r="R61" s="115" t="str">
        <f t="shared" si="10"/>
        <v/>
      </c>
      <c r="S61" s="136" t="str">
        <f t="shared" si="11"/>
        <v/>
      </c>
      <c r="T61" s="115" t="str">
        <f t="shared" si="12"/>
        <v/>
      </c>
      <c r="U61" s="165" t="str">
        <f t="shared" si="13"/>
        <v/>
      </c>
      <c r="V61" s="165" t="str">
        <f t="shared" si="14"/>
        <v/>
      </c>
    </row>
    <row r="62" spans="2:22" s="1" customFormat="1" ht="14.1" customHeight="1" x14ac:dyDescent="0.2">
      <c r="B62" s="102" t="str">
        <f t="shared" si="15"/>
        <v/>
      </c>
      <c r="C62" s="137" t="str">
        <f>IF(OR(B62="",AND(Eingabetabelle!E62="",Eingabetabelle!F62="",Eingabetabelle!G62="",Eingabetabelle!H62="")),"",VLOOKUP(B62,EB_Hoechstbetraege,8))</f>
        <v/>
      </c>
      <c r="D62" s="115" t="str">
        <f t="shared" si="0"/>
        <v/>
      </c>
      <c r="E62" s="136" t="str">
        <f>IF(Eingabetabelle!E62="","",Eingabetabelle!E62*C62)</f>
        <v/>
      </c>
      <c r="F62" s="115" t="str">
        <f t="shared" si="1"/>
        <v/>
      </c>
      <c r="G62" s="136" t="str">
        <f>IF(Eingabetabelle!F62="","",Eingabetabelle!F62*C62)</f>
        <v/>
      </c>
      <c r="H62" s="115" t="str">
        <f t="shared" si="2"/>
        <v/>
      </c>
      <c r="I62" s="143" t="str">
        <f>IF(Eingabetabelle!G62="","",Eingabetabelle!G62*C62)</f>
        <v/>
      </c>
      <c r="J62" s="115" t="str">
        <f t="shared" si="3"/>
        <v/>
      </c>
      <c r="K62" s="143" t="str">
        <f>IF(OR(O62="",AND(B62="",Eingabetabelle!H62="")),"",IF(AND(B62&gt;0,Eingabetabelle!H62=""),0,Eingabetabelle!H62*C62))</f>
        <v/>
      </c>
      <c r="L62" s="115" t="str">
        <f t="shared" si="4"/>
        <v/>
      </c>
      <c r="M62" s="142" t="str">
        <f t="shared" si="5"/>
        <v/>
      </c>
      <c r="N62" s="115" t="str">
        <f t="shared" si="6"/>
        <v/>
      </c>
      <c r="O62" s="143" t="str">
        <f t="shared" si="7"/>
        <v/>
      </c>
      <c r="P62" s="115" t="str">
        <f t="shared" si="8"/>
        <v/>
      </c>
      <c r="Q62" s="136" t="str">
        <f t="shared" si="9"/>
        <v/>
      </c>
      <c r="R62" s="115" t="str">
        <f t="shared" si="10"/>
        <v/>
      </c>
      <c r="S62" s="136" t="str">
        <f t="shared" si="11"/>
        <v/>
      </c>
      <c r="T62" s="115" t="str">
        <f t="shared" si="12"/>
        <v/>
      </c>
      <c r="U62" s="165" t="str">
        <f t="shared" si="13"/>
        <v/>
      </c>
      <c r="V62" s="165" t="str">
        <f t="shared" si="14"/>
        <v/>
      </c>
    </row>
    <row r="63" spans="2:22" s="1" customFormat="1" ht="14.1" customHeight="1" x14ac:dyDescent="0.2">
      <c r="B63" s="102" t="str">
        <f t="shared" si="15"/>
        <v/>
      </c>
      <c r="C63" s="137" t="str">
        <f>IF(OR(B63="",AND(Eingabetabelle!E63="",Eingabetabelle!F63="",Eingabetabelle!G63="",Eingabetabelle!H63="")),"",VLOOKUP(B63,EB_Hoechstbetraege,8))</f>
        <v/>
      </c>
      <c r="D63" s="115" t="str">
        <f t="shared" si="0"/>
        <v/>
      </c>
      <c r="E63" s="136" t="str">
        <f>IF(Eingabetabelle!E63="","",Eingabetabelle!E63*C63)</f>
        <v/>
      </c>
      <c r="F63" s="115" t="str">
        <f t="shared" si="1"/>
        <v/>
      </c>
      <c r="G63" s="136" t="str">
        <f>IF(Eingabetabelle!F63="","",Eingabetabelle!F63*C63)</f>
        <v/>
      </c>
      <c r="H63" s="115" t="str">
        <f t="shared" si="2"/>
        <v/>
      </c>
      <c r="I63" s="143" t="str">
        <f>IF(Eingabetabelle!G63="","",Eingabetabelle!G63*C63)</f>
        <v/>
      </c>
      <c r="J63" s="115" t="str">
        <f t="shared" si="3"/>
        <v/>
      </c>
      <c r="K63" s="143" t="str">
        <f>IF(OR(O63="",AND(B63="",Eingabetabelle!H63="")),"",IF(AND(B63&gt;0,Eingabetabelle!H63=""),0,Eingabetabelle!H63*C63))</f>
        <v/>
      </c>
      <c r="L63" s="115" t="str">
        <f t="shared" si="4"/>
        <v/>
      </c>
      <c r="M63" s="142" t="str">
        <f t="shared" si="5"/>
        <v/>
      </c>
      <c r="N63" s="115" t="str">
        <f t="shared" si="6"/>
        <v/>
      </c>
      <c r="O63" s="143" t="str">
        <f t="shared" si="7"/>
        <v/>
      </c>
      <c r="P63" s="115" t="str">
        <f t="shared" si="8"/>
        <v/>
      </c>
      <c r="Q63" s="136" t="str">
        <f t="shared" si="9"/>
        <v/>
      </c>
      <c r="R63" s="115" t="str">
        <f t="shared" si="10"/>
        <v/>
      </c>
      <c r="S63" s="136" t="str">
        <f t="shared" si="11"/>
        <v/>
      </c>
      <c r="T63" s="115" t="str">
        <f t="shared" si="12"/>
        <v/>
      </c>
      <c r="U63" s="165" t="str">
        <f t="shared" si="13"/>
        <v/>
      </c>
      <c r="V63" s="165" t="str">
        <f t="shared" si="14"/>
        <v/>
      </c>
    </row>
    <row r="64" spans="2:22" s="1" customFormat="1" ht="14.1" customHeight="1" x14ac:dyDescent="0.2">
      <c r="B64" s="102" t="str">
        <f t="shared" si="15"/>
        <v/>
      </c>
      <c r="C64" s="137" t="str">
        <f>IF(OR(B64="",AND(Eingabetabelle!E64="",Eingabetabelle!F64="",Eingabetabelle!G64="",Eingabetabelle!H64="")),"",VLOOKUP(B64,EB_Hoechstbetraege,8))</f>
        <v/>
      </c>
      <c r="D64" s="115" t="str">
        <f t="shared" si="0"/>
        <v/>
      </c>
      <c r="E64" s="136" t="str">
        <f>IF(Eingabetabelle!E64="","",Eingabetabelle!E64*C64)</f>
        <v/>
      </c>
      <c r="F64" s="115" t="str">
        <f t="shared" si="1"/>
        <v/>
      </c>
      <c r="G64" s="136" t="str">
        <f>IF(Eingabetabelle!F64="","",Eingabetabelle!F64*C64)</f>
        <v/>
      </c>
      <c r="H64" s="115" t="str">
        <f t="shared" si="2"/>
        <v/>
      </c>
      <c r="I64" s="143" t="str">
        <f>IF(Eingabetabelle!G64="","",Eingabetabelle!G64*C64)</f>
        <v/>
      </c>
      <c r="J64" s="115" t="str">
        <f t="shared" si="3"/>
        <v/>
      </c>
      <c r="K64" s="143" t="str">
        <f>IF(OR(O64="",AND(B64="",Eingabetabelle!H64="")),"",IF(AND(B64&gt;0,Eingabetabelle!H64=""),0,Eingabetabelle!H64*C64))</f>
        <v/>
      </c>
      <c r="L64" s="115" t="str">
        <f t="shared" si="4"/>
        <v/>
      </c>
      <c r="M64" s="142" t="str">
        <f t="shared" si="5"/>
        <v/>
      </c>
      <c r="N64" s="115" t="str">
        <f t="shared" si="6"/>
        <v/>
      </c>
      <c r="O64" s="143" t="str">
        <f t="shared" si="7"/>
        <v/>
      </c>
      <c r="P64" s="115" t="str">
        <f t="shared" si="8"/>
        <v/>
      </c>
      <c r="Q64" s="136" t="str">
        <f t="shared" si="9"/>
        <v/>
      </c>
      <c r="R64" s="115" t="str">
        <f t="shared" si="10"/>
        <v/>
      </c>
      <c r="S64" s="136" t="str">
        <f t="shared" si="11"/>
        <v/>
      </c>
      <c r="T64" s="115" t="str">
        <f t="shared" si="12"/>
        <v/>
      </c>
      <c r="U64" s="165" t="str">
        <f t="shared" si="13"/>
        <v/>
      </c>
      <c r="V64" s="165" t="str">
        <f t="shared" si="14"/>
        <v/>
      </c>
    </row>
    <row r="65" spans="2:22" s="1" customFormat="1" ht="14.1" customHeight="1" x14ac:dyDescent="0.2">
      <c r="B65" s="102" t="str">
        <f t="shared" si="15"/>
        <v/>
      </c>
      <c r="C65" s="137" t="str">
        <f>IF(OR(B65="",AND(Eingabetabelle!E65="",Eingabetabelle!F65="",Eingabetabelle!G65="",Eingabetabelle!H65="")),"",VLOOKUP(B65,EB_Hoechstbetraege,8))</f>
        <v/>
      </c>
      <c r="D65" s="115" t="str">
        <f t="shared" si="0"/>
        <v/>
      </c>
      <c r="E65" s="136" t="str">
        <f>IF(Eingabetabelle!E65="","",Eingabetabelle!E65*C65)</f>
        <v/>
      </c>
      <c r="F65" s="115" t="str">
        <f t="shared" si="1"/>
        <v/>
      </c>
      <c r="G65" s="136" t="str">
        <f>IF(Eingabetabelle!F65="","",Eingabetabelle!F65*C65)</f>
        <v/>
      </c>
      <c r="H65" s="115" t="str">
        <f t="shared" si="2"/>
        <v/>
      </c>
      <c r="I65" s="143" t="str">
        <f>IF(Eingabetabelle!G65="","",Eingabetabelle!G65*C65)</f>
        <v/>
      </c>
      <c r="J65" s="115" t="str">
        <f t="shared" si="3"/>
        <v/>
      </c>
      <c r="K65" s="143" t="str">
        <f>IF(OR(O65="",AND(B65="",Eingabetabelle!H65="")),"",IF(AND(B65&gt;0,Eingabetabelle!H65=""),0,Eingabetabelle!H65*C65))</f>
        <v/>
      </c>
      <c r="L65" s="115" t="str">
        <f t="shared" si="4"/>
        <v/>
      </c>
      <c r="M65" s="142" t="str">
        <f t="shared" si="5"/>
        <v/>
      </c>
      <c r="N65" s="115" t="str">
        <f t="shared" si="6"/>
        <v/>
      </c>
      <c r="O65" s="143" t="str">
        <f t="shared" si="7"/>
        <v/>
      </c>
      <c r="P65" s="115" t="str">
        <f t="shared" si="8"/>
        <v/>
      </c>
      <c r="Q65" s="136" t="str">
        <f t="shared" si="9"/>
        <v/>
      </c>
      <c r="R65" s="115" t="str">
        <f t="shared" si="10"/>
        <v/>
      </c>
      <c r="S65" s="136" t="str">
        <f t="shared" si="11"/>
        <v/>
      </c>
      <c r="T65" s="115" t="str">
        <f t="shared" si="12"/>
        <v/>
      </c>
      <c r="U65" s="165" t="str">
        <f t="shared" si="13"/>
        <v/>
      </c>
      <c r="V65" s="165" t="str">
        <f t="shared" si="14"/>
        <v/>
      </c>
    </row>
    <row r="66" spans="2:22" s="1" customFormat="1" ht="14.1" customHeight="1" x14ac:dyDescent="0.2">
      <c r="B66" s="102" t="str">
        <f t="shared" si="15"/>
        <v/>
      </c>
      <c r="C66" s="137" t="str">
        <f>IF(OR(B66="",AND(Eingabetabelle!E66="",Eingabetabelle!F66="",Eingabetabelle!G66="",Eingabetabelle!H66="")),"",VLOOKUP(B66,EB_Hoechstbetraege,8))</f>
        <v/>
      </c>
      <c r="D66" s="115" t="str">
        <f t="shared" si="0"/>
        <v/>
      </c>
      <c r="E66" s="136" t="str">
        <f>IF(Eingabetabelle!E66="","",Eingabetabelle!E66*C66)</f>
        <v/>
      </c>
      <c r="F66" s="115" t="str">
        <f t="shared" si="1"/>
        <v/>
      </c>
      <c r="G66" s="136" t="str">
        <f>IF(Eingabetabelle!F66="","",Eingabetabelle!F66*C66)</f>
        <v/>
      </c>
      <c r="H66" s="115" t="str">
        <f t="shared" si="2"/>
        <v/>
      </c>
      <c r="I66" s="143" t="str">
        <f>IF(Eingabetabelle!G66="","",Eingabetabelle!G66*C66)</f>
        <v/>
      </c>
      <c r="J66" s="115" t="str">
        <f t="shared" si="3"/>
        <v/>
      </c>
      <c r="K66" s="143" t="str">
        <f>IF(OR(O66="",AND(B66="",Eingabetabelle!H66="")),"",IF(AND(B66&gt;0,Eingabetabelle!H66=""),0,Eingabetabelle!H66*C66))</f>
        <v/>
      </c>
      <c r="L66" s="115" t="str">
        <f t="shared" si="4"/>
        <v/>
      </c>
      <c r="M66" s="142" t="str">
        <f t="shared" si="5"/>
        <v/>
      </c>
      <c r="N66" s="115" t="str">
        <f t="shared" si="6"/>
        <v/>
      </c>
      <c r="O66" s="143" t="str">
        <f t="shared" si="7"/>
        <v/>
      </c>
      <c r="P66" s="115" t="str">
        <f t="shared" si="8"/>
        <v/>
      </c>
      <c r="Q66" s="136" t="str">
        <f t="shared" si="9"/>
        <v/>
      </c>
      <c r="R66" s="115" t="str">
        <f t="shared" si="10"/>
        <v/>
      </c>
      <c r="S66" s="136" t="str">
        <f t="shared" si="11"/>
        <v/>
      </c>
      <c r="T66" s="115" t="str">
        <f t="shared" si="12"/>
        <v/>
      </c>
      <c r="U66" s="165" t="str">
        <f t="shared" si="13"/>
        <v/>
      </c>
      <c r="V66" s="165" t="str">
        <f t="shared" si="14"/>
        <v/>
      </c>
    </row>
    <row r="67" spans="2:22" s="1" customFormat="1" ht="14.1" customHeight="1" x14ac:dyDescent="0.2">
      <c r="B67" s="102" t="str">
        <f t="shared" si="15"/>
        <v/>
      </c>
      <c r="C67" s="137" t="str">
        <f>IF(OR(B67="",AND(Eingabetabelle!E67="",Eingabetabelle!F67="",Eingabetabelle!G67="",Eingabetabelle!H67="")),"",VLOOKUP(B67,EB_Hoechstbetraege,8))</f>
        <v/>
      </c>
      <c r="D67" s="115" t="str">
        <f t="shared" si="0"/>
        <v/>
      </c>
      <c r="E67" s="136" t="str">
        <f>IF(Eingabetabelle!E67="","",Eingabetabelle!E67*C67)</f>
        <v/>
      </c>
      <c r="F67" s="115" t="str">
        <f t="shared" si="1"/>
        <v/>
      </c>
      <c r="G67" s="136" t="str">
        <f>IF(Eingabetabelle!F67="","",Eingabetabelle!F67*C67)</f>
        <v/>
      </c>
      <c r="H67" s="115" t="str">
        <f t="shared" si="2"/>
        <v/>
      </c>
      <c r="I67" s="143" t="str">
        <f>IF(Eingabetabelle!G67="","",Eingabetabelle!G67*C67)</f>
        <v/>
      </c>
      <c r="J67" s="115" t="str">
        <f t="shared" si="3"/>
        <v/>
      </c>
      <c r="K67" s="143" t="str">
        <f>IF(OR(O67="",AND(B67="",Eingabetabelle!H67="")),"",IF(AND(B67&gt;0,Eingabetabelle!H67=""),0,Eingabetabelle!H67*C67))</f>
        <v/>
      </c>
      <c r="L67" s="115" t="str">
        <f t="shared" si="4"/>
        <v/>
      </c>
      <c r="M67" s="142" t="str">
        <f t="shared" si="5"/>
        <v/>
      </c>
      <c r="N67" s="115" t="str">
        <f t="shared" si="6"/>
        <v/>
      </c>
      <c r="O67" s="143" t="str">
        <f t="shared" si="7"/>
        <v/>
      </c>
      <c r="P67" s="115" t="str">
        <f t="shared" si="8"/>
        <v/>
      </c>
      <c r="Q67" s="136" t="str">
        <f t="shared" si="9"/>
        <v/>
      </c>
      <c r="R67" s="115" t="str">
        <f t="shared" si="10"/>
        <v/>
      </c>
      <c r="S67" s="136" t="str">
        <f t="shared" si="11"/>
        <v/>
      </c>
      <c r="T67" s="115" t="str">
        <f t="shared" si="12"/>
        <v/>
      </c>
      <c r="U67" s="165" t="str">
        <f t="shared" si="13"/>
        <v/>
      </c>
      <c r="V67" s="165" t="str">
        <f t="shared" si="14"/>
        <v/>
      </c>
    </row>
    <row r="68" spans="2:22" s="1" customFormat="1" ht="14.1" customHeight="1" x14ac:dyDescent="0.2">
      <c r="B68" s="102" t="str">
        <f t="shared" si="15"/>
        <v/>
      </c>
      <c r="C68" s="137" t="str">
        <f>IF(OR(B68="",AND(Eingabetabelle!E68="",Eingabetabelle!F68="",Eingabetabelle!G68="",Eingabetabelle!H68="")),"",VLOOKUP(B68,EB_Hoechstbetraege,8))</f>
        <v/>
      </c>
      <c r="D68" s="115" t="str">
        <f t="shared" si="0"/>
        <v/>
      </c>
      <c r="E68" s="136" t="str">
        <f>IF(Eingabetabelle!E68="","",Eingabetabelle!E68*C68)</f>
        <v/>
      </c>
      <c r="F68" s="115"/>
      <c r="G68" s="136" t="str">
        <f>IF(Eingabetabelle!F68="","",Eingabetabelle!F68*C68)</f>
        <v/>
      </c>
      <c r="H68" s="115" t="str">
        <f t="shared" si="2"/>
        <v/>
      </c>
      <c r="I68" s="143" t="str">
        <f>IF(Eingabetabelle!G68="","",Eingabetabelle!G68*C68)</f>
        <v/>
      </c>
      <c r="J68" s="115" t="str">
        <f t="shared" si="3"/>
        <v/>
      </c>
      <c r="K68" s="143" t="str">
        <f>IF(OR(O68="",AND(B68="",Eingabetabelle!H68="")),"",IF(AND(B68&gt;0,Eingabetabelle!H68=""),0,Eingabetabelle!H68*C68))</f>
        <v/>
      </c>
      <c r="L68" s="115" t="str">
        <f t="shared" si="4"/>
        <v/>
      </c>
      <c r="M68" s="142" t="str">
        <f t="shared" si="5"/>
        <v/>
      </c>
      <c r="N68" s="115" t="str">
        <f t="shared" si="6"/>
        <v/>
      </c>
      <c r="O68" s="143" t="str">
        <f t="shared" si="7"/>
        <v/>
      </c>
      <c r="P68" s="115" t="str">
        <f t="shared" si="8"/>
        <v/>
      </c>
      <c r="Q68" s="136" t="str">
        <f t="shared" si="9"/>
        <v/>
      </c>
      <c r="R68" s="115" t="str">
        <f t="shared" si="10"/>
        <v/>
      </c>
      <c r="S68" s="136" t="str">
        <f t="shared" si="11"/>
        <v/>
      </c>
      <c r="T68" s="115" t="str">
        <f t="shared" si="12"/>
        <v/>
      </c>
      <c r="U68" s="165" t="str">
        <f t="shared" si="13"/>
        <v/>
      </c>
      <c r="V68" s="165" t="str">
        <f t="shared" si="14"/>
        <v/>
      </c>
    </row>
    <row r="69" spans="2:22" s="1" customFormat="1" ht="14.1" customHeight="1" x14ac:dyDescent="0.2">
      <c r="B69" s="120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66"/>
      <c r="R69" s="24"/>
      <c r="S69" s="200" t="s">
        <v>177</v>
      </c>
      <c r="T69" s="200"/>
      <c r="U69" s="139">
        <f>SUM(U9:U68)</f>
        <v>0</v>
      </c>
      <c r="V69" s="139">
        <f>SUM(V9:V68)</f>
        <v>0</v>
      </c>
    </row>
    <row r="70" spans="2:22" s="1" customFormat="1" ht="14.1" customHeight="1" x14ac:dyDescent="0.2">
      <c r="B70" s="120"/>
      <c r="C70"/>
      <c r="D70" s="99"/>
      <c r="E70" s="24"/>
      <c r="F70" s="24"/>
      <c r="G70" s="24"/>
      <c r="H70" s="24"/>
      <c r="I70" s="24"/>
      <c r="J70" s="24"/>
      <c r="K70" s="24"/>
      <c r="L70" s="24"/>
      <c r="M70" s="201" t="s">
        <v>239</v>
      </c>
      <c r="N70" s="201"/>
      <c r="O70" s="201"/>
      <c r="P70" s="201"/>
      <c r="Q70" s="201"/>
      <c r="R70" s="201"/>
      <c r="S70" s="201"/>
      <c r="T70" s="201"/>
      <c r="U70" s="201"/>
      <c r="V70" s="201"/>
    </row>
    <row r="71" spans="2:22" s="1" customFormat="1" ht="14.1" customHeight="1" x14ac:dyDescent="0.2">
      <c r="B71" s="120"/>
      <c r="C71"/>
      <c r="D71" s="99"/>
      <c r="E71" s="24"/>
      <c r="F71" s="24"/>
      <c r="G71" s="24"/>
      <c r="H71" s="24"/>
      <c r="I71" s="24"/>
      <c r="J71" s="24"/>
      <c r="K71" s="24"/>
      <c r="L71" s="24"/>
      <c r="M71" s="195" t="s">
        <v>197</v>
      </c>
      <c r="N71" s="195"/>
      <c r="O71" s="195"/>
      <c r="P71" s="195"/>
      <c r="Q71" s="195"/>
      <c r="R71" s="195"/>
      <c r="S71" s="195"/>
      <c r="T71" s="195"/>
      <c r="U71" s="195"/>
      <c r="V71" s="140" t="str">
        <f>IF(V72="","",1-V72)</f>
        <v/>
      </c>
    </row>
    <row r="72" spans="2:22" s="1" customFormat="1" ht="14.1" customHeight="1" x14ac:dyDescent="0.2">
      <c r="B72" s="122"/>
      <c r="C72" s="167"/>
      <c r="D72" s="147"/>
      <c r="E72" s="123"/>
      <c r="F72" s="123"/>
      <c r="G72" s="123"/>
      <c r="H72" s="123"/>
      <c r="I72" s="123"/>
      <c r="J72" s="123"/>
      <c r="K72" s="123"/>
      <c r="L72" s="123"/>
      <c r="M72" s="195" t="s">
        <v>198</v>
      </c>
      <c r="N72" s="195"/>
      <c r="O72" s="195"/>
      <c r="P72" s="195"/>
      <c r="Q72" s="195"/>
      <c r="R72" s="195"/>
      <c r="S72" s="195"/>
      <c r="T72" s="195"/>
      <c r="U72" s="195"/>
      <c r="V72" s="140" t="str">
        <f>IF(AND(U69=0,V69=0),"",IF(AND(Eingabetabelle!R69&lt;10,U69&gt;0,V69&gt;0),0,V69/U69))</f>
        <v/>
      </c>
    </row>
    <row r="73" spans="2:22" s="1" customFormat="1" x14ac:dyDescent="0.2"/>
    <row r="74" spans="2:22" s="1" customFormat="1" x14ac:dyDescent="0.2"/>
    <row r="75" spans="2:22" s="1" customFormat="1" x14ac:dyDescent="0.2"/>
    <row r="76" spans="2:22" s="1" customFormat="1" x14ac:dyDescent="0.2"/>
    <row r="77" spans="2:22" s="1" customFormat="1" x14ac:dyDescent="0.2"/>
    <row r="78" spans="2:22" s="1" customFormat="1" x14ac:dyDescent="0.2"/>
    <row r="79" spans="2:22" s="1" customFormat="1" x14ac:dyDescent="0.2"/>
    <row r="80" spans="2:22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pans="2:12" s="1" customFormat="1" x14ac:dyDescent="0.2"/>
    <row r="194" spans="2:12" s="1" customFormat="1" x14ac:dyDescent="0.2"/>
    <row r="195" spans="2:12" s="1" customFormat="1" x14ac:dyDescent="0.2"/>
    <row r="196" spans="2:12" s="1" customFormat="1" x14ac:dyDescent="0.2"/>
    <row r="197" spans="2:12" s="1" customFormat="1" hidden="1" x14ac:dyDescent="0.2"/>
    <row r="198" spans="2:12" s="1" customFormat="1" ht="15.75" hidden="1" x14ac:dyDescent="0.2">
      <c r="B198" s="18" t="s">
        <v>53</v>
      </c>
      <c r="C198" s="124"/>
      <c r="D198" s="124"/>
      <c r="E198" s="19"/>
      <c r="F198" s="19"/>
      <c r="G198" s="19"/>
      <c r="H198" s="19"/>
      <c r="I198" s="19"/>
      <c r="J198" s="19"/>
      <c r="K198" s="19"/>
      <c r="L198" s="20"/>
    </row>
    <row r="199" spans="2:12" s="1" customFormat="1" hidden="1" x14ac:dyDescent="0.2">
      <c r="B199" s="125"/>
      <c r="C199" s="126"/>
      <c r="D199" s="126"/>
      <c r="E199" s="22"/>
      <c r="F199" s="22"/>
      <c r="G199" s="22"/>
      <c r="H199" s="22"/>
      <c r="I199" s="22"/>
      <c r="J199" s="22"/>
      <c r="K199" s="22"/>
      <c r="L199" s="23"/>
    </row>
    <row r="200" spans="2:12" s="1" customFormat="1" hidden="1" x14ac:dyDescent="0.2">
      <c r="B200" s="21" t="s">
        <v>54</v>
      </c>
      <c r="C200" s="39"/>
      <c r="D200" s="39"/>
      <c r="E200" s="24" t="s">
        <v>159</v>
      </c>
      <c r="F200" s="24"/>
      <c r="G200" s="24"/>
      <c r="H200" s="24"/>
      <c r="I200" s="24"/>
      <c r="J200" s="24"/>
      <c r="K200" s="24"/>
      <c r="L200" s="53"/>
    </row>
    <row r="201" spans="2:12" s="1" customFormat="1" hidden="1" x14ac:dyDescent="0.2">
      <c r="B201" s="21"/>
      <c r="C201" s="39"/>
      <c r="D201" s="39"/>
      <c r="E201" s="24" t="s">
        <v>240</v>
      </c>
      <c r="F201" s="24"/>
      <c r="G201" s="24"/>
      <c r="H201" s="24"/>
      <c r="I201" s="24"/>
      <c r="J201" s="24"/>
      <c r="K201" s="24"/>
      <c r="L201" s="53"/>
    </row>
    <row r="202" spans="2:12" s="1" customFormat="1" hidden="1" x14ac:dyDescent="0.2">
      <c r="B202" s="125"/>
      <c r="C202" s="22"/>
      <c r="D202" s="22"/>
      <c r="E202" s="24" t="s">
        <v>241</v>
      </c>
      <c r="F202" s="24"/>
      <c r="G202" s="24"/>
      <c r="H202" s="24"/>
      <c r="I202" s="24"/>
      <c r="J202" s="24"/>
      <c r="K202" s="24"/>
      <c r="L202" s="53"/>
    </row>
    <row r="203" spans="2:12" s="1" customFormat="1" hidden="1" x14ac:dyDescent="0.2">
      <c r="B203" s="125"/>
      <c r="C203" s="22"/>
      <c r="D203" s="22"/>
      <c r="E203" s="22"/>
      <c r="F203" s="22"/>
      <c r="G203" s="22"/>
      <c r="H203" s="22"/>
      <c r="I203" s="22"/>
      <c r="J203" s="22"/>
      <c r="K203" s="22"/>
      <c r="L203" s="23"/>
    </row>
    <row r="204" spans="2:12" s="1" customFormat="1" hidden="1" x14ac:dyDescent="0.2">
      <c r="B204" s="21" t="s">
        <v>223</v>
      </c>
      <c r="C204" s="22"/>
      <c r="D204" s="22"/>
      <c r="E204" s="24" t="s">
        <v>224</v>
      </c>
      <c r="F204" s="24"/>
      <c r="G204" s="24"/>
      <c r="H204" s="24"/>
      <c r="I204" s="24"/>
      <c r="J204" s="24"/>
      <c r="K204" s="24"/>
      <c r="L204" s="53"/>
    </row>
    <row r="205" spans="2:12" s="1" customFormat="1" hidden="1" x14ac:dyDescent="0.2">
      <c r="B205" s="141"/>
      <c r="C205" s="27"/>
      <c r="D205" s="27"/>
      <c r="E205" s="27"/>
      <c r="F205" s="27"/>
      <c r="G205" s="27"/>
      <c r="H205" s="27"/>
      <c r="I205" s="27"/>
      <c r="J205" s="27"/>
      <c r="K205" s="27"/>
      <c r="L205" s="28"/>
    </row>
  </sheetData>
  <sheetProtection sheet="1" objects="1" scenarios="1"/>
  <mergeCells count="22">
    <mergeCell ref="S69:T69"/>
    <mergeCell ref="M70:V70"/>
    <mergeCell ref="M71:U71"/>
    <mergeCell ref="M72:U72"/>
    <mergeCell ref="M6:N6"/>
    <mergeCell ref="O6:P6"/>
    <mergeCell ref="Q6:R6"/>
    <mergeCell ref="S6:T6"/>
    <mergeCell ref="M7:N7"/>
    <mergeCell ref="O7:P7"/>
    <mergeCell ref="Q7:R7"/>
    <mergeCell ref="S7:T7"/>
    <mergeCell ref="C7:D7"/>
    <mergeCell ref="E7:F7"/>
    <mergeCell ref="G7:H7"/>
    <mergeCell ref="I7:J7"/>
    <mergeCell ref="K7:L7"/>
    <mergeCell ref="C6:D6"/>
    <mergeCell ref="E6:F6"/>
    <mergeCell ref="G6:H6"/>
    <mergeCell ref="I6:J6"/>
    <mergeCell ref="K6:L6"/>
  </mergeCells>
  <pageMargins left="0.39374999999999999" right="0.39374999999999999" top="0.86250000000000004" bottom="0.39374999999999999" header="0.51180555555555551" footer="0.51180555555555551"/>
  <pageSetup paperSize="9" scale="8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74</vt:i4>
      </vt:variant>
    </vt:vector>
  </HeadingPairs>
  <TitlesOfParts>
    <vt:vector size="84" baseType="lpstr">
      <vt:lpstr>Info</vt:lpstr>
      <vt:lpstr>Grunddaten</vt:lpstr>
      <vt:lpstr>Eingabetabelle</vt:lpstr>
      <vt:lpstr>Tabelle1</vt:lpstr>
      <vt:lpstr>Tabelle2</vt:lpstr>
      <vt:lpstr>ORG_Tabelle3</vt:lpstr>
      <vt:lpstr>Tabelle3</vt:lpstr>
      <vt:lpstr>ORG_Tabelle4</vt:lpstr>
      <vt:lpstr>Tabelle4</vt:lpstr>
      <vt:lpstr>Hoechstbetraege</vt:lpstr>
      <vt:lpstr>CHK_ERG</vt:lpstr>
      <vt:lpstr>CHK_ERG1</vt:lpstr>
      <vt:lpstr>CHK_ERG2</vt:lpstr>
      <vt:lpstr>CHK_LISTE</vt:lpstr>
      <vt:lpstr>E_DruckBereich</vt:lpstr>
      <vt:lpstr>E_DruckOpt</vt:lpstr>
      <vt:lpstr>E_WdhZeile</vt:lpstr>
      <vt:lpstr>EB_Hoechstbetraege</vt:lpstr>
      <vt:lpstr>ES_IDNR_STNR_EINZEILIG</vt:lpstr>
      <vt:lpstr>ES_INHALTSADRESSAT_XXVNXXX</vt:lpstr>
      <vt:lpstr>G_DATENeXt01</vt:lpstr>
      <vt:lpstr>G_DATENeXt02</vt:lpstr>
      <vt:lpstr>G_DATENeXt03</vt:lpstr>
      <vt:lpstr>G_DATENeXt04</vt:lpstr>
      <vt:lpstr>G_DATENeXt05</vt:lpstr>
      <vt:lpstr>G_DruckBereich</vt:lpstr>
      <vt:lpstr>G_KopfFussZeileXt01</vt:lpstr>
      <vt:lpstr>G_KopfZeilenAuswahl</vt:lpstr>
      <vt:lpstr>G_XANLAGE</vt:lpstr>
      <vt:lpstr>G_XBP</vt:lpstr>
      <vt:lpstr>G_XVERSION</vt:lpstr>
      <vt:lpstr>G_XVORDRUCK</vt:lpstr>
      <vt:lpstr>H_DruckBereich</vt:lpstr>
      <vt:lpstr>H_WdhZeile</vt:lpstr>
      <vt:lpstr>I_DruckBereich01</vt:lpstr>
      <vt:lpstr>I_DruckBereich02</vt:lpstr>
      <vt:lpstr>R_DEBUGMODUS</vt:lpstr>
      <vt:lpstr>R_ENTWICKLUNG</vt:lpstr>
      <vt:lpstr>R_KEYHANDLER00</vt:lpstr>
      <vt:lpstr>R_KEYHANDLER02</vt:lpstr>
      <vt:lpstr>R_KEYHANDLER03</vt:lpstr>
      <vt:lpstr>R_KONFIGBEREICH01</vt:lpstr>
      <vt:lpstr>R_KONFIGBEREICH02</vt:lpstr>
      <vt:lpstr>R_KONFIGBEREICH03</vt:lpstr>
      <vt:lpstr>R_KONFIGBEREICH04</vt:lpstr>
      <vt:lpstr>R_KONFIGBEREICH05</vt:lpstr>
      <vt:lpstr>R_KONFIGBEREICH06</vt:lpstr>
      <vt:lpstr>R_KONFIGBEREICH07</vt:lpstr>
      <vt:lpstr>R_KONFIGBEREICH08</vt:lpstr>
      <vt:lpstr>R_KONFIGBEREICH09</vt:lpstr>
      <vt:lpstr>R_KONFIGBEREICH10</vt:lpstr>
      <vt:lpstr>R_OPTBEREICHeXt01</vt:lpstr>
      <vt:lpstr>R_OPTBEREICHeXt02</vt:lpstr>
      <vt:lpstr>R_OPTBEREICHeXt03</vt:lpstr>
      <vt:lpstr>R_OPTBEREICHeXt04</vt:lpstr>
      <vt:lpstr>R_OPTBEREICHeXt05</vt:lpstr>
      <vt:lpstr>R_OPTBEREICHeXt06</vt:lpstr>
      <vt:lpstr>R_OPTBEREICHeXt07</vt:lpstr>
      <vt:lpstr>R_OPTBEREICHeXt08</vt:lpstr>
      <vt:lpstr>R_TABELLEN01</vt:lpstr>
      <vt:lpstr>R_TABELLEN01_cPy_</vt:lpstr>
      <vt:lpstr>R_TABELLEN02</vt:lpstr>
      <vt:lpstr>R_TABELLEN02_cPy_</vt:lpstr>
      <vt:lpstr>R_TABELLEN03</vt:lpstr>
      <vt:lpstr>R_TABELLEN04</vt:lpstr>
      <vt:lpstr>SP_FREIBT</vt:lpstr>
      <vt:lpstr>ST_RC</vt:lpstr>
      <vt:lpstr>ST_TVSLINK</vt:lpstr>
      <vt:lpstr>T_DruckBereich</vt:lpstr>
      <vt:lpstr>T_DruckOpt</vt:lpstr>
      <vt:lpstr>T_WdhZeile</vt:lpstr>
      <vt:lpstr>U_DruckBereich</vt:lpstr>
      <vt:lpstr>U_DruckOpt</vt:lpstr>
      <vt:lpstr>U_WdhZeile</vt:lpstr>
      <vt:lpstr>V_DruckBereich</vt:lpstr>
      <vt:lpstr>V_DruckOpt</vt:lpstr>
      <vt:lpstr>V_WdhZeile</vt:lpstr>
      <vt:lpstr>W_DruckBereich</vt:lpstr>
      <vt:lpstr>W_DruckOpt</vt:lpstr>
      <vt:lpstr>W_WdhZeile</vt:lpstr>
      <vt:lpstr>X_BEDINGUNG01</vt:lpstr>
      <vt:lpstr>X_BEDINGUNG02</vt:lpstr>
      <vt:lpstr>X_EINBLEND01</vt:lpstr>
      <vt:lpstr>X_EINBLEND02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Vollrath, Karoline {MSHS~Basel}</cp:lastModifiedBy>
  <dcterms:created xsi:type="dcterms:W3CDTF">2014-04-09T11:14:34Z</dcterms:created>
  <dcterms:modified xsi:type="dcterms:W3CDTF">2014-06-03T14:09:21Z</dcterms:modified>
</cp:coreProperties>
</file>